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kenyaports-my.sharepoint.com/personal/eokwera_kpa_co_ke/Documents/Desktop/"/>
    </mc:Choice>
  </mc:AlternateContent>
  <xr:revisionPtr revIDLastSave="0" documentId="8_{B2134F3F-EC17-4AC8-BA02-B50BFC6414D4}" xr6:coauthVersionLast="47" xr6:coauthVersionMax="47" xr10:uidLastSave="{00000000-0000-0000-0000-000000000000}"/>
  <bookViews>
    <workbookView xWindow="-110" yWindow="-110" windowWidth="19420" windowHeight="10300" firstSheet="8" activeTab="15" xr2:uid="{174161F3-7626-4301-B379-73B112EBBDCE}"/>
  </bookViews>
  <sheets>
    <sheet name="BOQ PREAMBLE" sheetId="19" r:id="rId1"/>
    <sheet name="SUMMARY PAGE" sheetId="16" r:id="rId2"/>
    <sheet name="Bill No. 1" sheetId="6" r:id="rId3"/>
    <sheet name="Bill No. 2" sheetId="8" r:id="rId4"/>
    <sheet name="Bill No. 3" sheetId="17" r:id="rId5"/>
    <sheet name="Bill No.4" sheetId="9" r:id="rId6"/>
    <sheet name="Bill No. 5" sheetId="10" r:id="rId7"/>
    <sheet name="Bill No. 6" sheetId="11" r:id="rId8"/>
    <sheet name="Bill No. 7" sheetId="12" r:id="rId9"/>
    <sheet name="Bill No. 8" sheetId="13" r:id="rId10"/>
    <sheet name="Bill No. 9" sheetId="14" r:id="rId11"/>
    <sheet name="Bill No. 10" sheetId="18" r:id="rId12"/>
    <sheet name="Bill No.11" sheetId="15" r:id="rId13"/>
    <sheet name="Appendix to bill No. 1.03" sheetId="2" r:id="rId14"/>
    <sheet name="Appendix to bill No. 1.05" sheetId="4" r:id="rId15"/>
    <sheet name="Appendix to bill No. 1.06" sheetId="5" r:id="rId16"/>
  </sheets>
  <externalReferences>
    <externalReference r:id="rId17"/>
  </externalReferences>
  <definedNames>
    <definedName name="_xlnm.Print_Area" localSheetId="13">'Appendix to bill No. 1.03'!$A$1:$F$53</definedName>
    <definedName name="_xlnm.Print_Area" localSheetId="14">'Appendix to bill No. 1.05'!$A$1:$F$179</definedName>
    <definedName name="_xlnm.Print_Area" localSheetId="15">'Appendix to bill No. 1.06'!$A$1:$F$23</definedName>
    <definedName name="_xlnm.Print_Area" localSheetId="2">'Bill No. 1'!$A$1:$F$113</definedName>
    <definedName name="_xlnm.Print_Area" localSheetId="11">'Bill No. 10'!$A$1:$F$11</definedName>
    <definedName name="_xlnm.Print_Area" localSheetId="3">'Bill No. 2'!$A$1:$F$101</definedName>
    <definedName name="_xlnm.Print_Area" localSheetId="6">'Bill No. 5'!$A$1:$F$137</definedName>
    <definedName name="_xlnm.Print_Area" localSheetId="7">'Bill No. 6'!$A$1:$F$24</definedName>
    <definedName name="_xlnm.Print_Area" localSheetId="8">'Bill No. 7'!$A$1:$F$31</definedName>
    <definedName name="_xlnm.Print_Area" localSheetId="9">'Bill No. 8'!$A$1:$F$23</definedName>
    <definedName name="_xlnm.Print_Area" localSheetId="10">'Bill No. 9'!$A$1:$F$13</definedName>
    <definedName name="_xlnm.Print_Area" localSheetId="12">'Bill No.11'!$A$1:$F$164</definedName>
    <definedName name="_xlnm.Print_Area" localSheetId="5">'Bill No.4'!$A$1:$F$111</definedName>
    <definedName name="_xlnm.Print_Area" localSheetId="0">'BOQ PREAMBLE'!$A$1:$A$60</definedName>
    <definedName name="_xlnm.Print_Titles" localSheetId="13">'Appendix to bill No. 1.03'!$2:$3</definedName>
    <definedName name="_xlnm.Print_Titles" localSheetId="14">'Appendix to bill No. 1.05'!$2:$3</definedName>
    <definedName name="_xlnm.Print_Titles" localSheetId="2">'Bill No. 1'!$1:$3</definedName>
    <definedName name="_xlnm.Print_Titles" localSheetId="3">'Bill No. 2'!$1:$3</definedName>
    <definedName name="_xlnm.Print_Titles" localSheetId="6">'Bill No. 5'!$1:$3</definedName>
    <definedName name="_xlnm.Print_Titles" localSheetId="12">'Bill No.11'!$1:$3</definedName>
    <definedName name="_xlnm.Print_Titles" localSheetId="5">'Bill No.4'!$1:$3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6" l="1"/>
  <c r="D55" i="6"/>
  <c r="D71" i="6"/>
  <c r="D94" i="6"/>
  <c r="F43" i="6"/>
  <c r="F18" i="8" l="1"/>
  <c r="F29" i="2" l="1"/>
  <c r="F28" i="2"/>
  <c r="F30" i="2"/>
  <c r="F15" i="13"/>
  <c r="F29" i="12"/>
  <c r="F27" i="12"/>
  <c r="F25" i="12"/>
  <c r="F16" i="12"/>
  <c r="F21" i="12"/>
  <c r="F23" i="12"/>
  <c r="F17" i="12"/>
  <c r="F10" i="13"/>
  <c r="F11" i="13"/>
  <c r="F12" i="13"/>
  <c r="F13" i="13"/>
  <c r="F17" i="13"/>
  <c r="F18" i="13"/>
  <c r="F19" i="13"/>
  <c r="F9" i="13"/>
  <c r="B9" i="16" l="1"/>
  <c r="B23" i="16"/>
  <c r="B21" i="16"/>
  <c r="B19" i="16"/>
  <c r="B17" i="16"/>
  <c r="B15" i="16"/>
  <c r="B13" i="16"/>
  <c r="B11" i="16"/>
  <c r="F10" i="18"/>
  <c r="F11" i="18" s="1"/>
  <c r="F24" i="17"/>
  <c r="F22" i="17"/>
  <c r="F20" i="17"/>
  <c r="F18" i="17"/>
  <c r="F16" i="17"/>
  <c r="F14" i="17"/>
  <c r="F10" i="17"/>
  <c r="F62" i="8"/>
  <c r="B7" i="16"/>
  <c r="B5" i="16"/>
  <c r="F80" i="15"/>
  <c r="F78" i="15"/>
  <c r="F156" i="15"/>
  <c r="F154" i="15"/>
  <c r="F152" i="15"/>
  <c r="F150" i="15"/>
  <c r="F148" i="15"/>
  <c r="F146" i="15"/>
  <c r="F144" i="15"/>
  <c r="F142" i="15"/>
  <c r="F140" i="15"/>
  <c r="F138" i="15"/>
  <c r="F136" i="15"/>
  <c r="F134" i="15"/>
  <c r="F132" i="15"/>
  <c r="F130" i="15"/>
  <c r="F128" i="15"/>
  <c r="F126" i="15"/>
  <c r="F124" i="15"/>
  <c r="F122" i="15"/>
  <c r="F120" i="15"/>
  <c r="F108" i="15"/>
  <c r="F106" i="15"/>
  <c r="F104" i="15"/>
  <c r="F100" i="15"/>
  <c r="F98" i="15"/>
  <c r="F96" i="15"/>
  <c r="F94" i="15"/>
  <c r="F92" i="15"/>
  <c r="F90" i="15"/>
  <c r="F88" i="15"/>
  <c r="F86" i="15"/>
  <c r="F84" i="15"/>
  <c r="F82" i="15"/>
  <c r="F76" i="15"/>
  <c r="F74" i="15"/>
  <c r="F72" i="15"/>
  <c r="F69" i="15"/>
  <c r="F67" i="15"/>
  <c r="F63" i="15"/>
  <c r="F61" i="15"/>
  <c r="F59" i="15"/>
  <c r="F57" i="15"/>
  <c r="F55" i="15"/>
  <c r="F53" i="15"/>
  <c r="F51" i="15"/>
  <c r="F49" i="15"/>
  <c r="F47" i="15"/>
  <c r="F45" i="15"/>
  <c r="F35" i="15"/>
  <c r="F32" i="15"/>
  <c r="F30" i="15"/>
  <c r="F28" i="15"/>
  <c r="F26" i="15"/>
  <c r="F23" i="15"/>
  <c r="F20" i="15"/>
  <c r="F17" i="15"/>
  <c r="F14" i="15"/>
  <c r="F10" i="14"/>
  <c r="F8" i="14"/>
  <c r="F31" i="12"/>
  <c r="F22" i="11"/>
  <c r="K19" i="11"/>
  <c r="F19" i="11"/>
  <c r="F16" i="11"/>
  <c r="K12" i="11"/>
  <c r="F12" i="11"/>
  <c r="F9" i="11"/>
  <c r="F134" i="10"/>
  <c r="F132" i="10"/>
  <c r="F130" i="10"/>
  <c r="F128" i="10"/>
  <c r="F126" i="10"/>
  <c r="F120" i="10"/>
  <c r="F115" i="10"/>
  <c r="F110" i="10"/>
  <c r="F103" i="10"/>
  <c r="F98" i="10"/>
  <c r="F96" i="10"/>
  <c r="F91" i="10"/>
  <c r="F81" i="10"/>
  <c r="F79" i="10"/>
  <c r="F77" i="10"/>
  <c r="F75" i="10"/>
  <c r="F73" i="10"/>
  <c r="F71" i="10"/>
  <c r="F66" i="10"/>
  <c r="F64" i="10"/>
  <c r="F52" i="10"/>
  <c r="F48" i="10"/>
  <c r="F46" i="10"/>
  <c r="F41" i="10"/>
  <c r="F31" i="10"/>
  <c r="F29" i="10"/>
  <c r="F27" i="10"/>
  <c r="F25" i="10"/>
  <c r="F23" i="10"/>
  <c r="F21" i="10"/>
  <c r="F17" i="10"/>
  <c r="F15" i="10"/>
  <c r="F108" i="9"/>
  <c r="F105" i="9"/>
  <c r="F98" i="9"/>
  <c r="F93" i="9"/>
  <c r="F92" i="9"/>
  <c r="F88" i="9"/>
  <c r="F87" i="9"/>
  <c r="F86" i="9"/>
  <c r="F85" i="9"/>
  <c r="F84" i="9"/>
  <c r="F83" i="9"/>
  <c r="F78" i="9"/>
  <c r="F77" i="9"/>
  <c r="F76" i="9"/>
  <c r="F74" i="9"/>
  <c r="F72" i="9"/>
  <c r="F71" i="9"/>
  <c r="F70" i="9"/>
  <c r="F65" i="9"/>
  <c r="F63" i="9"/>
  <c r="F61" i="9"/>
  <c r="F57" i="9"/>
  <c r="F50" i="9"/>
  <c r="F48" i="9"/>
  <c r="F47" i="9"/>
  <c r="F44" i="9"/>
  <c r="F43" i="9"/>
  <c r="F42" i="9"/>
  <c r="F41" i="9"/>
  <c r="F40" i="9"/>
  <c r="F39" i="9"/>
  <c r="F38" i="9"/>
  <c r="F35" i="9"/>
  <c r="F33" i="9"/>
  <c r="F22" i="9"/>
  <c r="F20" i="9"/>
  <c r="F18" i="9"/>
  <c r="F16" i="9"/>
  <c r="F14" i="9"/>
  <c r="F12" i="9"/>
  <c r="F8" i="9"/>
  <c r="F109" i="6"/>
  <c r="F107" i="6"/>
  <c r="F99" i="8"/>
  <c r="F96" i="8"/>
  <c r="F90" i="8"/>
  <c r="F81" i="8"/>
  <c r="F77" i="8"/>
  <c r="F75" i="8"/>
  <c r="F73" i="8"/>
  <c r="F70" i="8"/>
  <c r="F68" i="8"/>
  <c r="F66" i="8"/>
  <c r="F57" i="8"/>
  <c r="F53" i="8"/>
  <c r="F50" i="8"/>
  <c r="F47" i="8"/>
  <c r="F42" i="8"/>
  <c r="F40" i="8"/>
  <c r="F37" i="8"/>
  <c r="F34" i="8"/>
  <c r="F31" i="8"/>
  <c r="F28" i="8"/>
  <c r="F22" i="8"/>
  <c r="F20" i="8"/>
  <c r="F16" i="8"/>
  <c r="F14" i="8"/>
  <c r="F12" i="8"/>
  <c r="F10" i="8"/>
  <c r="F8" i="8"/>
  <c r="F58" i="6"/>
  <c r="I31" i="6"/>
  <c r="F105" i="6"/>
  <c r="F101" i="6"/>
  <c r="F103" i="6" s="1"/>
  <c r="F97" i="6"/>
  <c r="F99" i="6" s="1"/>
  <c r="F92" i="6"/>
  <c r="F94" i="6" s="1"/>
  <c r="F88" i="6"/>
  <c r="F90" i="6" s="1"/>
  <c r="F84" i="6"/>
  <c r="F86" i="6" s="1"/>
  <c r="F78" i="6"/>
  <c r="F77" i="6"/>
  <c r="F76" i="6"/>
  <c r="F75" i="6"/>
  <c r="F74" i="6"/>
  <c r="F73" i="6"/>
  <c r="F72" i="6"/>
  <c r="F71" i="6"/>
  <c r="F55" i="6"/>
  <c r="H53" i="6"/>
  <c r="F53" i="6"/>
  <c r="I51" i="6"/>
  <c r="F51" i="6"/>
  <c r="F49" i="6"/>
  <c r="F39" i="6"/>
  <c r="F35" i="6"/>
  <c r="F34" i="6"/>
  <c r="F33" i="6"/>
  <c r="F32" i="6"/>
  <c r="F31" i="6"/>
  <c r="F20" i="5"/>
  <c r="F19" i="5"/>
  <c r="F18" i="5"/>
  <c r="F17" i="5"/>
  <c r="F16" i="5"/>
  <c r="F15" i="5"/>
  <c r="F14" i="5"/>
  <c r="F13" i="5"/>
  <c r="F12" i="5"/>
  <c r="F11" i="5"/>
  <c r="F10" i="5"/>
  <c r="F9" i="5"/>
  <c r="F8" i="5"/>
  <c r="F7" i="5"/>
  <c r="F6" i="5"/>
  <c r="F5" i="5"/>
  <c r="F178" i="4"/>
  <c r="F177" i="4"/>
  <c r="F176" i="4"/>
  <c r="F175" i="4"/>
  <c r="F174" i="4"/>
  <c r="F171" i="4"/>
  <c r="F170" i="4"/>
  <c r="F169" i="4"/>
  <c r="F168" i="4"/>
  <c r="F167" i="4"/>
  <c r="F166" i="4"/>
  <c r="F165" i="4"/>
  <c r="F159" i="4"/>
  <c r="F158" i="4"/>
  <c r="F157" i="4"/>
  <c r="F156" i="4"/>
  <c r="F155" i="4"/>
  <c r="F154" i="4"/>
  <c r="F153" i="4"/>
  <c r="F152" i="4"/>
  <c r="F151" i="4"/>
  <c r="F150" i="4"/>
  <c r="F149" i="4"/>
  <c r="F148" i="4"/>
  <c r="F147" i="4"/>
  <c r="F146" i="4"/>
  <c r="F145" i="4"/>
  <c r="F144" i="4"/>
  <c r="F143" i="4"/>
  <c r="F142" i="4"/>
  <c r="F141" i="4"/>
  <c r="F140" i="4"/>
  <c r="F139" i="4"/>
  <c r="F138" i="4"/>
  <c r="F137" i="4"/>
  <c r="F136" i="4"/>
  <c r="F135" i="4"/>
  <c r="F134" i="4"/>
  <c r="F133" i="4"/>
  <c r="F132" i="4"/>
  <c r="F127" i="4"/>
  <c r="F126" i="4"/>
  <c r="F125" i="4"/>
  <c r="F124" i="4"/>
  <c r="F123" i="4"/>
  <c r="F122" i="4"/>
  <c r="F121" i="4"/>
  <c r="F120" i="4"/>
  <c r="F119" i="4"/>
  <c r="F118" i="4"/>
  <c r="F117" i="4"/>
  <c r="F116" i="4"/>
  <c r="F115" i="4"/>
  <c r="F114" i="4"/>
  <c r="F113" i="4"/>
  <c r="F112" i="4"/>
  <c r="F111" i="4"/>
  <c r="F110" i="4"/>
  <c r="F107" i="4"/>
  <c r="F104" i="4"/>
  <c r="F103" i="4"/>
  <c r="F102" i="4"/>
  <c r="F101" i="4"/>
  <c r="F100" i="4"/>
  <c r="F99" i="4"/>
  <c r="F98" i="4"/>
  <c r="F97" i="4"/>
  <c r="F92" i="4"/>
  <c r="F91" i="4"/>
  <c r="F90" i="4"/>
  <c r="F89" i="4"/>
  <c r="F88" i="4"/>
  <c r="F87" i="4"/>
  <c r="F84" i="4"/>
  <c r="F83" i="4"/>
  <c r="F82" i="4"/>
  <c r="F81" i="4"/>
  <c r="F80" i="4"/>
  <c r="F79" i="4"/>
  <c r="F78" i="4"/>
  <c r="F77" i="4"/>
  <c r="F76" i="4"/>
  <c r="F75" i="4"/>
  <c r="F74" i="4"/>
  <c r="F73" i="4"/>
  <c r="F72" i="4"/>
  <c r="F71" i="4"/>
  <c r="F70" i="4"/>
  <c r="F69" i="4"/>
  <c r="F68" i="4"/>
  <c r="F67" i="4"/>
  <c r="F62" i="4"/>
  <c r="F61" i="4"/>
  <c r="F60" i="4"/>
  <c r="F59" i="4"/>
  <c r="F58" i="4"/>
  <c r="F57" i="4"/>
  <c r="F56" i="4"/>
  <c r="F55" i="4"/>
  <c r="F54" i="4"/>
  <c r="F53" i="4"/>
  <c r="F52" i="4"/>
  <c r="F51" i="4"/>
  <c r="F50" i="4"/>
  <c r="F49" i="4"/>
  <c r="F48" i="4"/>
  <c r="F47" i="4"/>
  <c r="F44" i="4"/>
  <c r="F43" i="4"/>
  <c r="F42" i="4"/>
  <c r="F41" i="4"/>
  <c r="F40" i="4"/>
  <c r="F39" i="4"/>
  <c r="F38" i="4"/>
  <c r="F33" i="4"/>
  <c r="F32" i="4"/>
  <c r="F31" i="4"/>
  <c r="F30" i="4"/>
  <c r="F29" i="4"/>
  <c r="F28" i="4"/>
  <c r="F27" i="4"/>
  <c r="F26" i="4"/>
  <c r="F25" i="4"/>
  <c r="F20" i="4"/>
  <c r="F19" i="4"/>
  <c r="F18" i="4"/>
  <c r="F17" i="4"/>
  <c r="F16" i="4"/>
  <c r="F15" i="4"/>
  <c r="F14" i="4"/>
  <c r="F13" i="4"/>
  <c r="F12" i="4"/>
  <c r="F11" i="4"/>
  <c r="F10" i="4"/>
  <c r="F9" i="4"/>
  <c r="F8" i="4"/>
  <c r="F7" i="4"/>
  <c r="F6" i="4"/>
  <c r="F5" i="4"/>
  <c r="F13" i="14" l="1"/>
  <c r="F46" i="6"/>
  <c r="F69" i="6"/>
  <c r="F101" i="15"/>
  <c r="F53" i="10"/>
  <c r="F54" i="10" s="1"/>
  <c r="F105" i="10" s="1"/>
  <c r="F106" i="10" s="1"/>
  <c r="F137" i="10" s="1"/>
  <c r="F60" i="8"/>
  <c r="F61" i="8" s="1"/>
  <c r="F101" i="8" s="1"/>
  <c r="F27" i="17"/>
  <c r="F102" i="15"/>
  <c r="F110" i="15" s="1"/>
  <c r="F162" i="15" s="1"/>
  <c r="F157" i="15"/>
  <c r="F163" i="15" s="1"/>
  <c r="F37" i="15"/>
  <c r="F161" i="15" s="1"/>
  <c r="F23" i="13"/>
  <c r="F24" i="11"/>
  <c r="F45" i="9"/>
  <c r="F46" i="9" s="1"/>
  <c r="F99" i="9" s="1"/>
  <c r="F80" i="6"/>
  <c r="F23" i="5"/>
  <c r="F67" i="6" s="1"/>
  <c r="F35" i="4"/>
  <c r="F36" i="4" s="1"/>
  <c r="F64" i="4" s="1"/>
  <c r="F65" i="4" s="1"/>
  <c r="F93" i="4" s="1"/>
  <c r="F94" i="4" s="1"/>
  <c r="F129" i="4" s="1"/>
  <c r="F130" i="4" s="1"/>
  <c r="F162" i="4" s="1"/>
  <c r="F163" i="4" s="1"/>
  <c r="F179" i="4" s="1"/>
  <c r="F64" i="6" s="1"/>
  <c r="F164" i="15" l="1"/>
  <c r="F100" i="9"/>
  <c r="F111" i="9" s="1"/>
  <c r="F5" i="2"/>
  <c r="F6" i="2"/>
  <c r="F7" i="2"/>
  <c r="F8" i="2"/>
  <c r="F9" i="2"/>
  <c r="F10" i="2"/>
  <c r="F11" i="2"/>
  <c r="F12" i="2"/>
  <c r="F13" i="2"/>
  <c r="F14" i="2"/>
  <c r="F15" i="2"/>
  <c r="F16" i="2"/>
  <c r="F17" i="2"/>
  <c r="F18" i="2"/>
  <c r="F19" i="2"/>
  <c r="F20" i="2"/>
  <c r="F21" i="2"/>
  <c r="F22" i="2"/>
  <c r="F23" i="2"/>
  <c r="F24" i="2"/>
  <c r="F25" i="2"/>
  <c r="F26" i="2"/>
  <c r="F27" i="2"/>
  <c r="F31" i="2"/>
  <c r="F32" i="2"/>
  <c r="F33" i="2"/>
  <c r="F36" i="2"/>
  <c r="F37" i="2"/>
  <c r="F38" i="2"/>
  <c r="F39" i="2"/>
  <c r="F40" i="2"/>
  <c r="F41" i="2"/>
  <c r="F42" i="2"/>
  <c r="F43" i="2"/>
  <c r="F46" i="2"/>
  <c r="F47" i="2"/>
  <c r="F48" i="2"/>
  <c r="F49" i="2"/>
  <c r="F50" i="2"/>
  <c r="F51" i="2"/>
  <c r="F52" i="2"/>
  <c r="F4" i="2"/>
  <c r="F34" i="2" l="1"/>
  <c r="F35" i="2" s="1"/>
  <c r="F53" i="2" l="1"/>
  <c r="F60" i="6" s="1"/>
  <c r="F47" i="6" s="1"/>
  <c r="F82" i="6" s="1"/>
  <c r="F83" i="6" s="1"/>
  <c r="F113" i="6" s="1"/>
</calcChain>
</file>

<file path=xl/sharedStrings.xml><?xml version="1.0" encoding="utf-8"?>
<sst xmlns="http://schemas.openxmlformats.org/spreadsheetml/2006/main" count="1684" uniqueCount="1035">
  <si>
    <t>Item No</t>
  </si>
  <si>
    <t xml:space="preserve">Item description </t>
  </si>
  <si>
    <t>Unit</t>
  </si>
  <si>
    <t>Quantity</t>
  </si>
  <si>
    <t>Rate (KShs)</t>
  </si>
  <si>
    <t>Amount (KShs)</t>
  </si>
  <si>
    <t>Housing for the Engineer</t>
  </si>
  <si>
    <t>(a) Accomodation for the Engineer's Senior Staff</t>
  </si>
  <si>
    <t>(i) House Type I - 1 No</t>
  </si>
  <si>
    <t>(ii) House Type II - 4 No</t>
  </si>
  <si>
    <t>(b) Accomodation for the Engineer's Junior Staff</t>
  </si>
  <si>
    <t>(i) House Type III - 10 No.</t>
  </si>
  <si>
    <t>Month</t>
  </si>
  <si>
    <t>(ii) House Type IV - 10 No.</t>
  </si>
  <si>
    <t>All  houses  to  revert  to  the  contractor  at  the  end  of  the contract</t>
  </si>
  <si>
    <t>Office for the Engineer</t>
  </si>
  <si>
    <t xml:space="preserve">Item </t>
  </si>
  <si>
    <t>Provide and maintain for the duration of the contract laboratories for the Engineer</t>
  </si>
  <si>
    <t>Main Laboratory</t>
  </si>
  <si>
    <t>Provide or rent and maintain Engineer's Site Laboratory for the duration of  the Contract, ownership to revert to the Employer at the end of the Contract</t>
  </si>
  <si>
    <t>Laboratory furniture, equipment and reagents for the Engineer</t>
  </si>
  <si>
    <t>Survey equipment and accessories for the Engineer</t>
  </si>
  <si>
    <t>Vehicles for the Engineer</t>
  </si>
  <si>
    <t>Veh.Mth</t>
  </si>
  <si>
    <t>Km</t>
  </si>
  <si>
    <t>%</t>
  </si>
  <si>
    <t>Allow for attendance upon the Engineer by the following staff in accordance with Clause 137 of Special Specifications</t>
  </si>
  <si>
    <t>M-Mth</t>
  </si>
  <si>
    <t>№</t>
  </si>
  <si>
    <t>Provide, erect and maintain Publicity Sign Boards as shown in the Book of Drawings at locations to be instructed by the Engineer.</t>
  </si>
  <si>
    <t>№.</t>
  </si>
  <si>
    <t>Sum</t>
  </si>
  <si>
    <t>nr</t>
  </si>
  <si>
    <t xml:space="preserve"> </t>
  </si>
  <si>
    <t>m</t>
  </si>
  <si>
    <t>Barge (503 TONS)</t>
  </si>
  <si>
    <t>hr</t>
  </si>
  <si>
    <t xml:space="preserve">Crawler crane - 80 ton </t>
  </si>
  <si>
    <t>Tug - 1240 HP.</t>
  </si>
  <si>
    <t>Workboat - 140 HP.</t>
  </si>
  <si>
    <t xml:space="preserve"> TOTAL CARRIED TO SUMMARY </t>
  </si>
  <si>
    <t xml:space="preserve"> PART 2:  GROUND INVESTIGATION</t>
  </si>
  <si>
    <t xml:space="preserve">Light cable percussion boreholes in holes of minimum </t>
  </si>
  <si>
    <t>diameter 0.15m as Specification Clause 709</t>
  </si>
  <si>
    <t>Number of boreholes (mob,demob,set up move)</t>
  </si>
  <si>
    <t>In holes of maximum depth not exceeding 5m</t>
  </si>
  <si>
    <t>In holes of maximum depth 5 - 10m</t>
  </si>
  <si>
    <t>In holes of maximum depth 10 - 20m</t>
  </si>
  <si>
    <t>In holes of maximum depth 20 - 30m</t>
  </si>
  <si>
    <t>Breaking out obstructions where present</t>
  </si>
  <si>
    <t>h</t>
  </si>
  <si>
    <t>Backfill borehole with cement/bentonite grout</t>
  </si>
  <si>
    <t>Standing time for borehole plant, equipment and crew</t>
  </si>
  <si>
    <t xml:space="preserve">Rotary Drilled Boreholes; Minimum </t>
  </si>
  <si>
    <t xml:space="preserve">Core Diameter 76mm as Clause 716 of the Specifications; </t>
  </si>
  <si>
    <t xml:space="preserve"> commencing surface ground level</t>
  </si>
  <si>
    <t>Number of Boreholes</t>
  </si>
  <si>
    <t xml:space="preserve">Depth with core recovery in holes of </t>
  </si>
  <si>
    <t>maximum depth n.e. 5m</t>
  </si>
  <si>
    <t>maximum depth 5 - 10 m</t>
  </si>
  <si>
    <t>maximum depth 10 - 20 m</t>
  </si>
  <si>
    <t>maximum depth 20 - 30 m</t>
  </si>
  <si>
    <t>Standing time for rotary drilling plant, equipment and crew</t>
  </si>
  <si>
    <t>Samples</t>
  </si>
  <si>
    <t xml:space="preserve">Undisturbed Samples: Open tube samples from boreholes. </t>
  </si>
  <si>
    <t xml:space="preserve">Minimum 100 mm diameter x 450 mm long, as Specification </t>
  </si>
  <si>
    <t>Clause 736</t>
  </si>
  <si>
    <t>Disturbed Samples</t>
  </si>
  <si>
    <t>Small disturbed samples from boreholes:</t>
  </si>
  <si>
    <t>Minimum 0.7 kg as Specification Clause 734</t>
  </si>
  <si>
    <t>Bulk disturbed samples from boreholes:</t>
  </si>
  <si>
    <t>Minimum 25 kg as Specification Clause 738</t>
  </si>
  <si>
    <t>Site Tests &amp; Observations</t>
  </si>
  <si>
    <t>Standard Penetration in Light Cable Percussion boreholes</t>
  </si>
  <si>
    <t>as Specification Clause 750</t>
  </si>
  <si>
    <t>Laboratory  Tests as Specification Clause 752</t>
  </si>
  <si>
    <t>Classification: Moisture content</t>
  </si>
  <si>
    <t>Classification: Atterberg Limits</t>
  </si>
  <si>
    <t xml:space="preserve">Classification: Porosity/Density of rock material using </t>
  </si>
  <si>
    <t>saturation and calliper techniques</t>
  </si>
  <si>
    <t>Classification: Particle size analysis by wet sieving</t>
  </si>
  <si>
    <t>Classification: Particle size analysis by hydrometer</t>
  </si>
  <si>
    <t xml:space="preserve">Soil Strength: Undrained strength of a single 100mm diameter </t>
  </si>
  <si>
    <t xml:space="preserve">specimen in triaxial compression without the measurement of </t>
  </si>
  <si>
    <t>pore pressure</t>
  </si>
  <si>
    <t xml:space="preserve">Rock Strength: Uniaxial compressive strength; minimum </t>
  </si>
  <si>
    <t>76 mm diameter and 110 mm long</t>
  </si>
  <si>
    <t>Professional Services</t>
  </si>
  <si>
    <t xml:space="preserve">Provide one master copy of Factual Report as Specification </t>
  </si>
  <si>
    <t>Clause 757</t>
  </si>
  <si>
    <t xml:space="preserve">Provide additional copies of Factual Report as Specification </t>
  </si>
  <si>
    <t xml:space="preserve">Provide one master copy of Engineering Report as </t>
  </si>
  <si>
    <t>Specification Clause 763</t>
  </si>
  <si>
    <t xml:space="preserve">Provide additional copies of Engineering Report as </t>
  </si>
  <si>
    <t>Photographs as Specification clause 725</t>
  </si>
  <si>
    <t>Demolition and Site Clearance</t>
  </si>
  <si>
    <t>General site clearance as specification clause 301</t>
  </si>
  <si>
    <t>ha</t>
  </si>
  <si>
    <t>Demolish Reinforced Concrete Beams, Pile caps, hand Rails including Reinforcement bars, structural steel members, extraction and removal of drivel steel piles including demolition of obstructions to the existing and condemned  Old Peleleza Jetty. Rate to include falsework, scaffolding, safety nets, life buoys, removal of debris from sea bed.</t>
  </si>
  <si>
    <t>Jetty and Dolphins RC Slab</t>
  </si>
  <si>
    <t>Cm</t>
  </si>
  <si>
    <t>Jetty RC Beams and Pile caps</t>
  </si>
  <si>
    <t xml:space="preserve">Embedded Structural Rebars and Structural steel members including handrails and bracings above sea level. </t>
  </si>
  <si>
    <t>Extraction of Embedded reinforced concrete filled Steel tubular Piles for existing Jetty and Dolphins as shown on Demolition Drawings.</t>
  </si>
  <si>
    <t>Extraction of Embedded reinforced concrete filled Steel tubular Piles for West and East Pontoons as shown on Demolition Drawings.</t>
  </si>
  <si>
    <t>Relocation of 6x6x1.5 deep Floating Pontoon including its acess walkway, ancillaries etc. to location adjacent to existing Jetty access to be shown on site.</t>
  </si>
  <si>
    <t>No</t>
  </si>
  <si>
    <t>Removal of Existing Fuel line, electrical cables, fittings for re -use or disporsal as shown on demolition drawing and as instructed by the Engineer.</t>
  </si>
  <si>
    <t>New Works- Jetty Head Protection Fender Piles and Pile Muffs</t>
  </si>
  <si>
    <t>Piling</t>
  </si>
  <si>
    <t xml:space="preserve">Vertical and Raking Isolated Steel Piles: Steel Grade 43 as Specification </t>
  </si>
  <si>
    <t xml:space="preserve">Clause 1506; Mass 174 kg/m; 600 mm diameter x 12 mm </t>
  </si>
  <si>
    <t xml:space="preserve">thick as shown on drawings; treatment and coating as </t>
  </si>
  <si>
    <t xml:space="preserve">Specification Clauses 1523 - 1532; commencing surface </t>
  </si>
  <si>
    <t>ground level</t>
  </si>
  <si>
    <t>Supply of piles: length 20m each</t>
  </si>
  <si>
    <t>Driving piles: Depth driven</t>
  </si>
  <si>
    <t>Piling Ancillaries</t>
  </si>
  <si>
    <t>Filling hollow piles with concrete Class C30/37 and to Mix Reference SF2 as  Specification Clause 1009</t>
  </si>
  <si>
    <t>Number of Pile extensions as Specification Clause 1514</t>
  </si>
  <si>
    <t>Q555.1</t>
  </si>
  <si>
    <t>Length of Pile Extension, each Length not exceeding 3 metres</t>
  </si>
  <si>
    <t>Cutting off surplus lengths as Specification Clause 1513</t>
  </si>
  <si>
    <t>Preparing Heads as Specification Clause 1547</t>
  </si>
  <si>
    <t xml:space="preserve">Applying denso tape protection shield to the exposed pile sections as Specification Clause 1546, including to existing Jetty Piles only. Rate to allow for removal of existing desotape to 48No Piles on Jetty and 700Square meters surface area.  </t>
  </si>
  <si>
    <t>Insitu concrete</t>
  </si>
  <si>
    <t>Provision of concrete</t>
  </si>
  <si>
    <t>Design mix to Class C 30/37 to BS EN 206 and Clause 919; Cement to KS EAS 18-1:2001 / EN197 as Specification Clause 902</t>
  </si>
  <si>
    <t>F281.1</t>
  </si>
  <si>
    <t>Mix Reference A4, 10 mm aggregate as Specification Clauses 913 and 914. (Class C 30/37)</t>
  </si>
  <si>
    <t>Placing of  Reinforced Concrete Class 30/37 (BSEN 206 Table 7) as shown on drawings</t>
  </si>
  <si>
    <t xml:space="preserve">Suspended Slabs, thickness 250 mm </t>
  </si>
  <si>
    <t>Beams as part of Pile Muff</t>
  </si>
  <si>
    <t>Pile caps as part of Pile Muff</t>
  </si>
  <si>
    <t>CONCRETE ANCILLARIES</t>
  </si>
  <si>
    <t>Formwork rough finish as Specification Clause 1014</t>
  </si>
  <si>
    <t xml:space="preserve">Horizontal to slabs </t>
  </si>
  <si>
    <t>Vertical to slab sides, width 0.25 m</t>
  </si>
  <si>
    <t>Vertical to pile cap sides, width 0.5 m</t>
  </si>
  <si>
    <t>Horizontal to Beam soffits</t>
  </si>
  <si>
    <t>Vertical to Beams sides</t>
  </si>
  <si>
    <t>Reinforcement to BS 4449 as Specification Clause 801 in any location</t>
  </si>
  <si>
    <t>1.Dolphin Muff</t>
  </si>
  <si>
    <t>D10</t>
  </si>
  <si>
    <t>KG</t>
  </si>
  <si>
    <t>D12</t>
  </si>
  <si>
    <t>D16</t>
  </si>
  <si>
    <t>D20</t>
  </si>
  <si>
    <t>D25</t>
  </si>
  <si>
    <t>D32</t>
  </si>
  <si>
    <t>2.Piles</t>
  </si>
  <si>
    <t>Concrete Accessories</t>
  </si>
  <si>
    <t>Finishing of top Surfaces</t>
  </si>
  <si>
    <t>G813.1</t>
  </si>
  <si>
    <t>Brushed Finish as Specification Clause 936</t>
  </si>
  <si>
    <t>Miscellaneous Works</t>
  </si>
  <si>
    <t xml:space="preserve">Circular hollow section steel handrail, 75mm diameter, on the </t>
  </si>
  <si>
    <t xml:space="preserve">sides of the catwalk deck of the jetty </t>
  </si>
  <si>
    <t>Multi-bonded Elastomerric Shear Fender system. 20 Ton Energy Absoprtion</t>
  </si>
  <si>
    <t>10 Ton Crane</t>
  </si>
  <si>
    <t xml:space="preserve">Supply and Fix 10 Ton capacity (Working Load) Single Gib electric remote operated crane as described in the specifications. Rate to allow for  training and 1 year full replacement. </t>
  </si>
  <si>
    <t>TOTAL CARRIED TO SUMMARY PAGE</t>
  </si>
  <si>
    <t>total lenth</t>
  </si>
  <si>
    <t>i.6No. Island Mooring and Berthing Dolphin Type 1 (6.4x 6.4m x 5.5m Deep Muff)</t>
  </si>
  <si>
    <t xml:space="preserve">Vertical and raking Isolated Steel Piles: Steel Grade 43 as Specification </t>
  </si>
  <si>
    <t xml:space="preserve">Clause 1506;Mass 153 kg/m; 508 mm diameter x 12.5 mm </t>
  </si>
  <si>
    <t>absolute length of piles</t>
  </si>
  <si>
    <t>driven length</t>
  </si>
  <si>
    <t>sea bed</t>
  </si>
  <si>
    <t>piles per dolphin</t>
  </si>
  <si>
    <t>into 20s</t>
  </si>
  <si>
    <t>15m each</t>
  </si>
  <si>
    <t>Driving piles Including piling template and piling rig provision and set up: Depth driven depth 30m to 40m from sea bed, including allowing for overcoming of obstructing materials.</t>
  </si>
  <si>
    <t xml:space="preserve">Filling hollow piles with concrete Mix Reference SF2 as </t>
  </si>
  <si>
    <t>Specification Clause 1009</t>
  </si>
  <si>
    <t xml:space="preserve">Applying denso tape protection shield to the exposed pile </t>
  </si>
  <si>
    <t xml:space="preserve">sections as Specification Clause 1546 </t>
  </si>
  <si>
    <t>In-situ concrete</t>
  </si>
  <si>
    <t>Design mix as Specification Clause 919; Cement to KS EAS 18-1:2001 as Specification Clause 902. Concrete Class C 30/37 TT BSEN 206</t>
  </si>
  <si>
    <t>Placing of  Concrete</t>
  </si>
  <si>
    <t>Horizontal to concrte platform soffits</t>
  </si>
  <si>
    <t>Vertical to concrete platform sides, width 1.0 m</t>
  </si>
  <si>
    <t>Reinforcement to BS 4449 as Specification Clause 801</t>
  </si>
  <si>
    <t>Deformed High Yield Steel Bars</t>
  </si>
  <si>
    <t>Ton</t>
  </si>
  <si>
    <t>ii. 4. No. Island Mooring and Berthing Dolphin Type 2 (12.5x 6.4m x 5.5m Deep Muff)</t>
  </si>
  <si>
    <t>Design mix as Specification Clause 919; Cement to KS EAS 18-1:2001 as Specification Clause 902. Concrete Class C 30/37 To BSEN 206</t>
  </si>
  <si>
    <t xml:space="preserve">Galvanised mild steel ladder; stringers 75 x 20 mm, 400mm </t>
  </si>
  <si>
    <t>apart, rungs 32 mm  diameter at 250 mm centres</t>
  </si>
  <si>
    <t>100 tonne capacity cast iron mooring bollards with holding</t>
  </si>
  <si>
    <t>Pile Tests as Specification Clause 1503</t>
  </si>
  <si>
    <t>Maintained loading with various reactions: Test Load n.e.100t</t>
  </si>
  <si>
    <t xml:space="preserve">Constant rate of penetration: Test Load n.e. 100t </t>
  </si>
  <si>
    <t>Horizontal Loading: Test Load n.e. 100t.</t>
  </si>
  <si>
    <t>Non Destructive Integrity</t>
  </si>
  <si>
    <t>Inclinometre Installations</t>
  </si>
  <si>
    <t>Walkways (Gangways)</t>
  </si>
  <si>
    <t>Cat ladders</t>
  </si>
  <si>
    <t>Mooring Bollard</t>
  </si>
  <si>
    <t>Sacrificial Anodes to Steel Piles</t>
  </si>
  <si>
    <t>Arch Fenders</t>
  </si>
  <si>
    <t>Lm</t>
  </si>
  <si>
    <t>Guard House</t>
  </si>
  <si>
    <t>Voice and data</t>
  </si>
  <si>
    <t>Fire detection and Supression</t>
  </si>
  <si>
    <t>Fuel Line</t>
  </si>
  <si>
    <t>Supply and Lay Fuel Line as shown on the Drawings and as shown on the drawings and as specified in the contract.</t>
  </si>
  <si>
    <t>Compressed Air</t>
  </si>
  <si>
    <t>Fresh Potable water</t>
  </si>
  <si>
    <t>Sm</t>
  </si>
  <si>
    <t xml:space="preserve">costs such as insurance, travelling time, overtime, </t>
  </si>
  <si>
    <t xml:space="preserve">accomodation, supervision, overheads, profits, social </t>
  </si>
  <si>
    <t>security contributions, allowances and any other costs.</t>
  </si>
  <si>
    <t>Carpenter</t>
  </si>
  <si>
    <t>Steel fixer/bar bender</t>
  </si>
  <si>
    <t>Painter</t>
  </si>
  <si>
    <t>Labourer - unskilled</t>
  </si>
  <si>
    <t>Mason</t>
  </si>
  <si>
    <t>Fitter</t>
  </si>
  <si>
    <t>Welder</t>
  </si>
  <si>
    <t>Lorry/dumper driver</t>
  </si>
  <si>
    <t>Compressor operator</t>
  </si>
  <si>
    <t>DAYWORK SCHEDULE: MATERIALS</t>
  </si>
  <si>
    <t>storage and handling</t>
  </si>
  <si>
    <t>Ordinary portland cement to Specification Clause 902</t>
  </si>
  <si>
    <t>t</t>
  </si>
  <si>
    <t>Bar 8 x12000 BS 4449 Grade B500B</t>
  </si>
  <si>
    <t>Bar 10 x12000 BS 4449 Grade B500B</t>
  </si>
  <si>
    <t>Bar 12 x12000 BS 4449 Grade B500B</t>
  </si>
  <si>
    <t>Bar 16 x12000 BS 4449 Grade B500B</t>
  </si>
  <si>
    <t>Bar 20 x12000 BS 4449 Grade B500B</t>
  </si>
  <si>
    <t>Bar 25 x12000 BS 4449 Grade B500B</t>
  </si>
  <si>
    <t>Bar 32 x12000 BS 4449 Grade B500B</t>
  </si>
  <si>
    <t>Bar 40 x12000 BS 4449 Grade B500B</t>
  </si>
  <si>
    <t xml:space="preserve">High Yield Steel Macaloy bars, complete with 8 No. </t>
  </si>
  <si>
    <t xml:space="preserve">couplers and eight pairs of end anchorage units. </t>
  </si>
  <si>
    <t>Size 32mm, length 10m.</t>
  </si>
  <si>
    <t xml:space="preserve">Structural steel, 50 x 50 x 4.0mm MS Square Hollow </t>
  </si>
  <si>
    <t xml:space="preserve">Structural steel, 60 x 40 x 6.3mm MS Rectangular </t>
  </si>
  <si>
    <t xml:space="preserve">Hollow Section </t>
  </si>
  <si>
    <t xml:space="preserve">Structural steel, 50 x 50 x 6.0 MS Angle </t>
  </si>
  <si>
    <t>Structural steel, 76 x 38mm MS Channel</t>
  </si>
  <si>
    <t>Structural steel, 10mm thick MS plate</t>
  </si>
  <si>
    <t>Structural steel, 12mm thick MS plate</t>
  </si>
  <si>
    <t>Structural steel, 16mm thick MS plate</t>
  </si>
  <si>
    <t>12mm diameter HSFG bolts complete with nuts and washers.</t>
  </si>
  <si>
    <t>20mm diameter HSFG bolts complete with nuts and washers.</t>
  </si>
  <si>
    <t>Hardwood timber planks, 200 x 50 x 100mm</t>
  </si>
  <si>
    <t>20m Long Driven steel piles, size 508mm 12mm Thick diameter</t>
  </si>
  <si>
    <t>20m Long Driven steel piles, size 600mm 12mm Thick diameter</t>
  </si>
  <si>
    <t>20mm coarse aggregate for concrete</t>
  </si>
  <si>
    <t>m3</t>
  </si>
  <si>
    <t>10mm coarse aggregate for concrete</t>
  </si>
  <si>
    <t>Fine aggregate for concrete</t>
  </si>
  <si>
    <t>Shuttering of any material and finish</t>
  </si>
  <si>
    <t>Emulsion paint</t>
  </si>
  <si>
    <t>litre</t>
  </si>
  <si>
    <t>Gloss paint</t>
  </si>
  <si>
    <t>Lubricant</t>
  </si>
  <si>
    <t>as appropriate</t>
  </si>
  <si>
    <t>Concrete mixer 14/10 with batch weighing</t>
  </si>
  <si>
    <t>Concrete poker vibrator</t>
  </si>
  <si>
    <t>Dumper, capacity 750kg - 1000kg rated payloads</t>
  </si>
  <si>
    <t>Tipper lorry, capacity 10 - 15 tonne</t>
  </si>
  <si>
    <t xml:space="preserve">Tipper Trucks, capacity 7-10 Tonne </t>
  </si>
  <si>
    <t>Light pick-up 0.5t capacity</t>
  </si>
  <si>
    <t>Pump including all hoses, min 50mm delivery</t>
  </si>
  <si>
    <t>Mobile Crane - Tadano 70 t*</t>
  </si>
  <si>
    <t>Oxy-Acetylene Cutting and Welding Set including oxygen and  acyetlene</t>
  </si>
  <si>
    <t>Electric Welding set including electrodes</t>
  </si>
  <si>
    <t>Piling Rig - 80t crawler *</t>
  </si>
  <si>
    <t>Piling Hammer *</t>
  </si>
  <si>
    <t>Compressor *</t>
  </si>
  <si>
    <t>Jack hammers *</t>
  </si>
  <si>
    <t>Arc welding machine *</t>
  </si>
  <si>
    <t>Kilometre rate for mileage exceeding 4000km  per vehicle month for the vehicles provided in item 1.09 above inclusive of all fuels, lubricants, maintenance and servicing</t>
  </si>
  <si>
    <t>Kilometre rate for mileage exceeding 4000km  per vehicle month for the vehicles provided in item 1.07 above inclusive of all fuels, lubricants, maintenance and servicing</t>
  </si>
  <si>
    <t>E.O. item 1.14 for the contractor's overheads and profits</t>
  </si>
  <si>
    <t>Extra Over on the sum Item 1.15 for the Contractor's overheads and profit.</t>
  </si>
  <si>
    <t>Extra Over on Item 1.17 for the Contractor's overheads and profit.</t>
  </si>
  <si>
    <t>E.O. item 1.19 for the contractor's overheads and profits</t>
  </si>
  <si>
    <t>Extra Over on Item 1.21 for the Contractor's overheads and profit.</t>
  </si>
  <si>
    <t>Extra Over on Item 1.25 for the Contractor's overheads and profit.</t>
  </si>
  <si>
    <t xml:space="preserve">Extra Over on Item 1.27 for the Contractor's Overheads and Profit. </t>
  </si>
  <si>
    <t>APPENDIX TO BILL ITEM 1.03:  PROVIDE, FURNISH AND MAINTAIN THE ENGINEER'S REPRESENTATIVE'S OFFICE</t>
  </si>
  <si>
    <t>APPENDIX TO BILL ITEM 1.02:  PROVIDE, FURNISH AND MAINTAIN THE R.E.'S OFFICE</t>
  </si>
  <si>
    <t>A1.03/1</t>
  </si>
  <si>
    <t>Executive desk 2.2x0.9 m  with six lockup drawers</t>
  </si>
  <si>
    <t>A1.03/2</t>
  </si>
  <si>
    <t>Desk 2.2x0.9 m with three lockup drawers</t>
  </si>
  <si>
    <t>A1.03/3</t>
  </si>
  <si>
    <t>Quad L-shaped modular work station with three lock up drawers each</t>
  </si>
  <si>
    <t>A1.03/4</t>
  </si>
  <si>
    <t>Ergonomic executive swivel orthopaedic chair of adjustable height</t>
  </si>
  <si>
    <t>A1.03/5</t>
  </si>
  <si>
    <t>Ergonomic swivel chair of adjustable height</t>
  </si>
  <si>
    <t>A1.03/6</t>
  </si>
  <si>
    <t>Standard office chairs</t>
  </si>
  <si>
    <t>A1.03/7</t>
  </si>
  <si>
    <t>Lockable steel stationery cupboard, 1.2 m³, lockable</t>
  </si>
  <si>
    <t>A1.03/8</t>
  </si>
  <si>
    <t>Medium size steel filing cabinet, 4 drawers lockable</t>
  </si>
  <si>
    <t>A1.03/9</t>
  </si>
  <si>
    <t>Bookshelf, 1.5 m wide 3 shelves (for box files) sliding glass door</t>
  </si>
  <si>
    <t>A1.03/10</t>
  </si>
  <si>
    <t>Conference table with 12 ergonomic chairs</t>
  </si>
  <si>
    <t>A1.03/11</t>
  </si>
  <si>
    <t>A1.03/12</t>
  </si>
  <si>
    <t>Lockable kitchen cupboard, 1.5 m³,</t>
  </si>
  <si>
    <t>A1.03/13</t>
  </si>
  <si>
    <t>Waste paper basket</t>
  </si>
  <si>
    <t>A1.03/14</t>
  </si>
  <si>
    <t xml:space="preserve">30 litres dustbin </t>
  </si>
  <si>
    <t>A1.03/15</t>
  </si>
  <si>
    <t>Curtains-for all windows</t>
  </si>
  <si>
    <t>Set</t>
  </si>
  <si>
    <t>A1.03/16</t>
  </si>
  <si>
    <t>Ordinary 2 hole paper punch</t>
  </si>
  <si>
    <t>A1.03/17</t>
  </si>
  <si>
    <t>Heavy duty 2 hole paper punch</t>
  </si>
  <si>
    <t>A1.03/18</t>
  </si>
  <si>
    <t>Heavy duty 4 hole paper punch</t>
  </si>
  <si>
    <t>A1.03/19</t>
  </si>
  <si>
    <t>Stapling machine Ofrex size 50 or similar with 5000 staples</t>
  </si>
  <si>
    <t>A1.03/20</t>
  </si>
  <si>
    <t>Stapling machine Ofrex size 66 or similar with 5000 staples</t>
  </si>
  <si>
    <t>A1.03/21</t>
  </si>
  <si>
    <t>Heavy duty punch and spiral binder, IBICO AG or similar approved</t>
  </si>
  <si>
    <t>A1.03/22</t>
  </si>
  <si>
    <t>Assorted diameter 21 Ring A4 Plastic Binding Combs</t>
  </si>
  <si>
    <t>A1.03/23</t>
  </si>
  <si>
    <t>A1.03/24</t>
  </si>
  <si>
    <t>Reams of A4 phocopying paper</t>
  </si>
  <si>
    <t>A1.03/25</t>
  </si>
  <si>
    <t>Reams of A3 phocopying paper</t>
  </si>
  <si>
    <t>A1.03/26</t>
  </si>
  <si>
    <t>Wall clocks, battery powered min size 350mm x 350mm</t>
  </si>
  <si>
    <t>A1.03/27</t>
  </si>
  <si>
    <t>A1.03/28</t>
  </si>
  <si>
    <t>As for 104/13 but similar approved branded Desktop Computer with 22" LED screen.</t>
  </si>
  <si>
    <t>A1.03/29</t>
  </si>
  <si>
    <t>UPS 600 VA</t>
  </si>
  <si>
    <t>A1.03/30</t>
  </si>
  <si>
    <t>A1.03/31</t>
  </si>
  <si>
    <t>A1.03/32</t>
  </si>
  <si>
    <t>A1.03/33</t>
  </si>
  <si>
    <t>A1.03/34</t>
  </si>
  <si>
    <t>Digital Camera, 16.1 Megapixel(min), 1920x1080 full HD movie recording, optical steadyShot, sweep panorama, 4.3" LCD screen, minimum 5x digital zoom, multimedia card/SD 16GB memory, 12 scene selection modes, all inclusive.</t>
  </si>
  <si>
    <t>A1.03/35</t>
  </si>
  <si>
    <t>Item</t>
  </si>
  <si>
    <t>A1.03/37</t>
  </si>
  <si>
    <t>First Aid Kit</t>
  </si>
  <si>
    <t>A1.03/38</t>
  </si>
  <si>
    <t>Fire Extinguisher</t>
  </si>
  <si>
    <t>A1.03/39</t>
  </si>
  <si>
    <t>A1.03/40</t>
  </si>
  <si>
    <t>Hot and cold drinking water dispenser with fridge cabinet</t>
  </si>
  <si>
    <t>A1.03/41</t>
  </si>
  <si>
    <t>900 watt 25 litre microwave oven with grill</t>
  </si>
  <si>
    <t>A1.03/43</t>
  </si>
  <si>
    <t>Cooling fan of approved make</t>
  </si>
  <si>
    <t>Kitchen table of 0.8m² surface area</t>
  </si>
  <si>
    <t>Filing Tray - set of 3 №</t>
  </si>
  <si>
    <t>Refrigerator minimum capacity 0.285 m³</t>
  </si>
  <si>
    <t>Total  carried forward to Bill Item 1.03</t>
  </si>
  <si>
    <t xml:space="preserve">  (a)  2 № Inspector of Works</t>
  </si>
  <si>
    <t xml:space="preserve">  (b)  1 № Material Technologist</t>
  </si>
  <si>
    <t xml:space="preserve">  (c)  2 № Laboratory Technicians</t>
  </si>
  <si>
    <t xml:space="preserve">  (d)  1 № Survey Assistant</t>
  </si>
  <si>
    <t xml:space="preserve">  (e)  1 № Office Secretary</t>
  </si>
  <si>
    <t xml:space="preserve">  (f)  2 № Office Assistants</t>
  </si>
  <si>
    <t xml:space="preserve">  (g)  2 № Chainmen</t>
  </si>
  <si>
    <t xml:space="preserve">  (h)  4 № General Attendants</t>
  </si>
  <si>
    <t>APPENDIX TO BILL ITEM 1.05:  PROVIDE AND MAINTAIN FURNITURE AND EQUIPMENT FOR THE ENGINEER'S LABORATORY</t>
  </si>
  <si>
    <t>1. FURNITURE</t>
  </si>
  <si>
    <t>A1.06/1</t>
  </si>
  <si>
    <t>A1.06/2</t>
  </si>
  <si>
    <t>A1.06/3</t>
  </si>
  <si>
    <t>Lockable stationery cupboard, 1.2 m³</t>
  </si>
  <si>
    <t>A1.06/4</t>
  </si>
  <si>
    <t>A1.06/5</t>
  </si>
  <si>
    <t>Bench 3m long with cushioned seat and backrest</t>
  </si>
  <si>
    <t>A1.06/6</t>
  </si>
  <si>
    <t>Steel filing cabinet, 4 drawers, lockable</t>
  </si>
  <si>
    <t>A1.06/7</t>
  </si>
  <si>
    <t>Steel filing cabinet, 2 drawers, lockable</t>
  </si>
  <si>
    <t>A1.06/8</t>
  </si>
  <si>
    <t>Bookshelf, 3 shelves 1.2 m long (to hold box files)</t>
  </si>
  <si>
    <t>A1.06/9</t>
  </si>
  <si>
    <t>Table - 6 m²</t>
  </si>
  <si>
    <t>A1.06/10</t>
  </si>
  <si>
    <t>A1.06/11</t>
  </si>
  <si>
    <t>Complete first aid kit</t>
  </si>
  <si>
    <t>A1.06/12</t>
  </si>
  <si>
    <t>Two Plate electric cooker</t>
  </si>
  <si>
    <t>A1.06/13</t>
  </si>
  <si>
    <t>A1.06/14</t>
  </si>
  <si>
    <t>A1.06/15</t>
  </si>
  <si>
    <t>A1.06/16</t>
  </si>
  <si>
    <t xml:space="preserve"> EQUIPMENT</t>
  </si>
  <si>
    <t>(The following equipment shall be purpose made for use in the Engineer's laboratories and shall comply with the relevant British (BS) or American (AASHTO) Standard)</t>
  </si>
  <si>
    <t>2. GENERAL EQUIPMENT</t>
  </si>
  <si>
    <t>A1.06/17</t>
  </si>
  <si>
    <t>Compaction mould complete with base plate and extension collar, 101.6 mm dia x116.43 mm high</t>
  </si>
  <si>
    <t>A1.06/18</t>
  </si>
  <si>
    <t>2.49kg. Compaction hammer, drop regulated to 304.8mm</t>
  </si>
  <si>
    <t>A1.06/19</t>
  </si>
  <si>
    <t>4.535kg compaction hammer drop regulated to 457.2mm</t>
  </si>
  <si>
    <t>A1.06/20</t>
  </si>
  <si>
    <t>Electric vibrating Kango Hammer fitted with steel tamper(BS 1377) with support frame</t>
  </si>
  <si>
    <t>A1.06/21</t>
  </si>
  <si>
    <t>Straight edge 300 mm long with handles</t>
  </si>
  <si>
    <t>A1.06/22</t>
  </si>
  <si>
    <t>Steel Tamper (BS1377) compatible with Kango hammer</t>
  </si>
  <si>
    <t>A1.06/23</t>
  </si>
  <si>
    <t>Compaction mould 152.4 mm. dia x 116.43 mm complete with base plate and extension collar, 101.6 mm</t>
  </si>
  <si>
    <t>A1.06/24</t>
  </si>
  <si>
    <t>Galvanized metal tray 1m x 0.5m x 75 mm deep</t>
  </si>
  <si>
    <t>A1.06/25</t>
  </si>
  <si>
    <t>75mm brush</t>
  </si>
  <si>
    <t>5. CBR (AASHTO T193)</t>
  </si>
  <si>
    <t>A1.06/52</t>
  </si>
  <si>
    <t>CBR mould, 152.4 mm dia x 178 mm high, complete with perforated base plate and extension collar 50.8 mm high that can be fitted to either side of mould</t>
  </si>
  <si>
    <t>A1.06/53</t>
  </si>
  <si>
    <t>Perforated swell plate 150 mm dia with an adjustable centre post of rust proof metal provided with a lock-nut</t>
  </si>
  <si>
    <t>A1.06/54</t>
  </si>
  <si>
    <t>2.25 kg split surcharge weight</t>
  </si>
  <si>
    <t>A1.06/55</t>
  </si>
  <si>
    <t>Set of annular surcharge weights</t>
  </si>
  <si>
    <t>A1.06/56</t>
  </si>
  <si>
    <t>Solid base plate for CBR mould</t>
  </si>
  <si>
    <t>A1.06/57</t>
  </si>
  <si>
    <t>Static compaction displacer discs 1 №x 61.4 mm, 1 № x 50.8 mm and 2 №x 38.8 mm thick</t>
  </si>
  <si>
    <t>set</t>
  </si>
  <si>
    <t>A1.06/58</t>
  </si>
  <si>
    <t>Disc lifting handle</t>
  </si>
  <si>
    <t>A1.06/59</t>
  </si>
  <si>
    <t>Central extruder, complete with 20kN hydraulic jack and accessories</t>
  </si>
  <si>
    <t>A1.06/60</t>
  </si>
  <si>
    <t xml:space="preserve">Automatic CBR Proctor Compaction press, 50 tonnes capacity with an adjustable distance between platens of 530mm-250mm, rammer weights and automatic count selector </t>
  </si>
  <si>
    <t>A1.06/61</t>
  </si>
  <si>
    <t>Set of guards for above press.</t>
  </si>
  <si>
    <t>A1.06/62</t>
  </si>
  <si>
    <t>CBR load frame (electric and hand operated)</t>
  </si>
  <si>
    <t>A1.06/63</t>
  </si>
  <si>
    <t>Stabilising bar for the above</t>
  </si>
  <si>
    <t>A1.06/64</t>
  </si>
  <si>
    <t>Proving ring for the above</t>
  </si>
  <si>
    <t>A1.06/65</t>
  </si>
  <si>
    <t>Proving ring for above, 10 kN and 28 kN capacity</t>
  </si>
  <si>
    <t>A1.06/66</t>
  </si>
  <si>
    <t>Penetration gauge range 0 - 25mm</t>
  </si>
  <si>
    <t>A1.06/67</t>
  </si>
  <si>
    <t>CBR piston including bracket</t>
  </si>
  <si>
    <t>A1.06/68</t>
  </si>
  <si>
    <t>Swell measurement tripod complete with guage calibrated in 0.01 mm divisions</t>
  </si>
  <si>
    <t>A1.06/69</t>
  </si>
  <si>
    <t>Soaking tank for CBR mould sufficient for 50 moulds</t>
  </si>
  <si>
    <t>6. SIEVE ANALYSIS (BS 1377)</t>
  </si>
  <si>
    <t>A1.06/70</t>
  </si>
  <si>
    <t>BS Sieve 300mm diameter in sizes 75, 63, 50, 37.5, 28, 20, 14, 10, 6.3, 5 and 4 mm, plus lid and receiver</t>
  </si>
  <si>
    <t>A1.06/71</t>
  </si>
  <si>
    <t>BS Sieve 200mm diameter in sizes 2, 1, 0.6, 0.5, 0.425, 0.300,0.150 and 0.075 mm, plus lid and receiver</t>
  </si>
  <si>
    <t>A1.06/72</t>
  </si>
  <si>
    <t>Electric sieve shaker</t>
  </si>
  <si>
    <t>A1.06/73</t>
  </si>
  <si>
    <t>BS sieve 200mm diameter 0.425 and 0.075 mm</t>
  </si>
  <si>
    <t>A1.06/74</t>
  </si>
  <si>
    <t>1 m x 1 m x 75mm deep galvanized metal tray</t>
  </si>
  <si>
    <t>A1.06/75</t>
  </si>
  <si>
    <t>Riffle box with 50mm slots (BS 1377)</t>
  </si>
  <si>
    <t>7. RELATIVE DENSITY OF AGGREGATES (BS 812)</t>
  </si>
  <si>
    <t>A1.06/76</t>
  </si>
  <si>
    <t>Wire mesh basket with apertures not greater than 6.5 mm large e№ugh to contain 2.5 kg of aggregate</t>
  </si>
  <si>
    <t>A1.06/77</t>
  </si>
  <si>
    <t>A stout watertight container in which the basket can be freely suspended</t>
  </si>
  <si>
    <t>A1.06/78</t>
  </si>
  <si>
    <t>Soft absorbent cloth (tea towel)</t>
  </si>
  <si>
    <t>A1.06/79</t>
  </si>
  <si>
    <t>Shallow tray of area not less than 0.065 m²</t>
  </si>
  <si>
    <t>A1.06/80</t>
  </si>
  <si>
    <t>An airtight container of similar capacity to the basket</t>
  </si>
  <si>
    <t>A1.06/81</t>
  </si>
  <si>
    <t>Pycnometer of 1 litre capacity</t>
  </si>
  <si>
    <t>A1.06/82</t>
  </si>
  <si>
    <t>Semi automatic 5 kg balance accurate to 0.1g to be of size and type to permit the basket containing the sample to be suspended in water(to be supplied with weights)</t>
  </si>
  <si>
    <t>A1.06/83</t>
  </si>
  <si>
    <t>Hairdrier (electric)</t>
  </si>
  <si>
    <t>8. FLAKINESS (BS 812)</t>
  </si>
  <si>
    <t>A1.06/84</t>
  </si>
  <si>
    <t>Thickness gauge (various sizes)</t>
  </si>
  <si>
    <t>9. MISCELLANEOUS EQUIPMENT</t>
  </si>
  <si>
    <t>A1.06/85</t>
  </si>
  <si>
    <t>Wheel barrow</t>
  </si>
  <si>
    <t>A1.06/86</t>
  </si>
  <si>
    <t>Dustpan and brush</t>
  </si>
  <si>
    <t>A1.06/87</t>
  </si>
  <si>
    <t>Shovel</t>
  </si>
  <si>
    <t>A1.06/88</t>
  </si>
  <si>
    <t>Pick axe with handle</t>
  </si>
  <si>
    <t>A1.06/89</t>
  </si>
  <si>
    <t>Metal scoop, large (150mm wide)</t>
  </si>
  <si>
    <t>A1.06/90</t>
  </si>
  <si>
    <t>Metal scoop, medium (100mm wide)</t>
  </si>
  <si>
    <t>A1.06/91</t>
  </si>
  <si>
    <t>Garden trowel</t>
  </si>
  <si>
    <t>A1.06/92</t>
  </si>
  <si>
    <t>Steel tray 0.3m x 0.3m x 0.01m deep</t>
  </si>
  <si>
    <t>A1.06/93</t>
  </si>
  <si>
    <t>3.5 kg hammer</t>
  </si>
  <si>
    <t>A1.06/94</t>
  </si>
  <si>
    <t>7kg hammer</t>
  </si>
  <si>
    <t>A1.06/95</t>
  </si>
  <si>
    <t>Rubber mallet (1kg)</t>
  </si>
  <si>
    <t>A1.06/96</t>
  </si>
  <si>
    <t>Cold chisel</t>
  </si>
  <si>
    <t>A1.06/97</t>
  </si>
  <si>
    <t>A1.06/98</t>
  </si>
  <si>
    <t>3 metre straight-edge including calibrated wedges</t>
  </si>
  <si>
    <t>A1.06/99</t>
  </si>
  <si>
    <t>500mm x 500mm x 10mm plate glass (BS 1377)</t>
  </si>
  <si>
    <t>A1.06/100</t>
  </si>
  <si>
    <t>Steel rod 75mm long x 3.2mm diameter</t>
  </si>
  <si>
    <t>A1.06/101</t>
  </si>
  <si>
    <t>Palette knife 200mm long blade</t>
  </si>
  <si>
    <t>A1.06/102</t>
  </si>
  <si>
    <t>Palette knife 100mm long blade</t>
  </si>
  <si>
    <t>A1.06/103</t>
  </si>
  <si>
    <t>BS sieve 450mm diameter, 37.5mm</t>
  </si>
  <si>
    <t>A1.06/104</t>
  </si>
  <si>
    <t>BS sieve 450mm diameter, 20mm</t>
  </si>
  <si>
    <t>A1.06/105</t>
  </si>
  <si>
    <t>BS sieve 450mm diameter, 5mm</t>
  </si>
  <si>
    <t>A1.06/106</t>
  </si>
  <si>
    <t>BS sieve 450mm diameter, 0.425mm</t>
  </si>
  <si>
    <t>A1.06/107</t>
  </si>
  <si>
    <t>BS sieve 450mm diameter, 0.3mm</t>
  </si>
  <si>
    <t>A1.06/108</t>
  </si>
  <si>
    <t>BS sieve 450mm diameter, 0.075mm</t>
  </si>
  <si>
    <t>A1.06/109</t>
  </si>
  <si>
    <t>Set of lid and receiver for metal scoop and steel trays</t>
  </si>
  <si>
    <t>A1.06/110</t>
  </si>
  <si>
    <t>BS Sieve brush</t>
  </si>
  <si>
    <t>A1.06/111</t>
  </si>
  <si>
    <t>Measuring cylinder set, 25 ml, 100 ml, 500 ml, 1000 ml, 2000 ml</t>
  </si>
  <si>
    <t>A1.06/112</t>
  </si>
  <si>
    <t>Glass jar capacity 5 litres with lid</t>
  </si>
  <si>
    <t>A1.06/113</t>
  </si>
  <si>
    <t>200mm x 200mm x 20mm cadmium plated or aluminium tin</t>
  </si>
  <si>
    <t>A1.06/114</t>
  </si>
  <si>
    <t>Electronic balance capacity 1000 g, accurate to 0.01gm.</t>
  </si>
  <si>
    <t>A1.06/115</t>
  </si>
  <si>
    <t>Balance 2000 g capacity accuracy to 0.1g (manual), including weights</t>
  </si>
  <si>
    <t>A1.06/116</t>
  </si>
  <si>
    <t>Balance 50kg capacity accurate to 10gm including weights</t>
  </si>
  <si>
    <t>A1.06/117</t>
  </si>
  <si>
    <t>Still for producing distilled water</t>
  </si>
  <si>
    <t>A1.06/118</t>
  </si>
  <si>
    <t>Polythene or glass 20 litres storage vessel with tap at bottom</t>
  </si>
  <si>
    <t>A1.06/119</t>
  </si>
  <si>
    <t>Stiff broom</t>
  </si>
  <si>
    <t>A1.06/120</t>
  </si>
  <si>
    <t>Vernier calipers, 150mm</t>
  </si>
  <si>
    <t>A1.06/121</t>
  </si>
  <si>
    <t>Vernier calipers, 250mm</t>
  </si>
  <si>
    <t>A1.06/122</t>
  </si>
  <si>
    <t>Pestle and mortar</t>
  </si>
  <si>
    <t>A1.06/123</t>
  </si>
  <si>
    <t>Linear shrinkage mould (BS 1377)</t>
  </si>
  <si>
    <t>A1.06/124</t>
  </si>
  <si>
    <t>Liquid Limit Device</t>
  </si>
  <si>
    <t>A1.06/125</t>
  </si>
  <si>
    <t>Average least dimension gauge</t>
  </si>
  <si>
    <t>A1.06/126</t>
  </si>
  <si>
    <t>Lockable tool box containing: 1 pr"Molegrips", 2 x 150mm screwdriver, 2 x 200 mm screwdriver, 2 x 300 mm screwdriver,(1 standard and 1 Phillips head of each) adjustable spanners 200 mm and 300 mm, 1 pair round nosed pliers, 1 pair general purpose pliers</t>
  </si>
  <si>
    <t>A1.06/127</t>
  </si>
  <si>
    <t>Plastic or metal bucket including lid,10 litres capacity</t>
  </si>
  <si>
    <t>A1.06/128</t>
  </si>
  <si>
    <t>Polythene wash bottle (500 ml)</t>
  </si>
  <si>
    <t>A1.06/129</t>
  </si>
  <si>
    <t>Thermometer, range -10°C to150°C, glass (BS 593)</t>
  </si>
  <si>
    <t>A1.06/130</t>
  </si>
  <si>
    <t>Laboratory thermometer, range + 0°C to + 250°C (BS 593)</t>
  </si>
  <si>
    <t>A1.06/131</t>
  </si>
  <si>
    <t>Maximum and minimum thermometer (BS692)</t>
  </si>
  <si>
    <t>A1.06/132</t>
  </si>
  <si>
    <t>Ditto with 0.75m long stem</t>
  </si>
  <si>
    <t>A1.06/133</t>
  </si>
  <si>
    <t>Portable dial thermometer + 50°C to +250°C accurate to ± 3%</t>
  </si>
  <si>
    <t>A1.06/134</t>
  </si>
  <si>
    <t>5 litre capacity steel storage containers with leak and dust proof lids for storage of bitumen samples</t>
  </si>
  <si>
    <t>A1.06/135</t>
  </si>
  <si>
    <t>Hotplate 200mm diameter with Simmerstat heat control unit.</t>
  </si>
  <si>
    <t>A1.06/136</t>
  </si>
  <si>
    <t>450mm diameter x 150mm deep metal mason's basin</t>
  </si>
  <si>
    <t>A1.06/137</t>
  </si>
  <si>
    <t>Rain gauge</t>
  </si>
  <si>
    <t>11. CONCRETE: SLUMP AND CUBE MANUFACTURE (BS 1881)</t>
  </si>
  <si>
    <t>A1.06/150</t>
  </si>
  <si>
    <t>Slump cone, tamping rod and base</t>
  </si>
  <si>
    <t>A1.06/151</t>
  </si>
  <si>
    <t>Concrete cube mould, 150mm cube</t>
  </si>
  <si>
    <t>A1.06/152</t>
  </si>
  <si>
    <t>Soaking tank for cubes (capacity 50 No.)</t>
  </si>
  <si>
    <t>A1.06/153</t>
  </si>
  <si>
    <t xml:space="preserve">Cube tamping bars </t>
  </si>
  <si>
    <t>A1.06/154</t>
  </si>
  <si>
    <t>50mm distance piece</t>
  </si>
  <si>
    <t>Bill Sub-total carried forward to the next page</t>
  </si>
  <si>
    <t>B/F from the previous page</t>
  </si>
  <si>
    <t>A1.06/26</t>
  </si>
  <si>
    <t>Semi-automatic balance, 25kg Capacity accurate to 1g, including weights</t>
  </si>
  <si>
    <t>A1.06/27</t>
  </si>
  <si>
    <t>20mm BS Sieve, 300mm diameter</t>
  </si>
  <si>
    <t>A1.06/28</t>
  </si>
  <si>
    <t>Thermostatically controlled electric oven 105-1100C, capacity 0.225 m³</t>
  </si>
  <si>
    <t>A1.06/29</t>
  </si>
  <si>
    <t>As above but gas heated</t>
  </si>
  <si>
    <t>A1.06/30</t>
  </si>
  <si>
    <t>Stop Clock</t>
  </si>
  <si>
    <t>A1.06/31</t>
  </si>
  <si>
    <t>Moisture content tins, 75 mm dia, Cadmium or aluminium plated</t>
  </si>
  <si>
    <t>A1.06/32</t>
  </si>
  <si>
    <t>Cone penetrometer with gauge and automatically controlled test cup</t>
  </si>
  <si>
    <t>3. DENSITY (SAND REPLACEMENT METHOD BS 1377)</t>
  </si>
  <si>
    <t>A1.06/33</t>
  </si>
  <si>
    <t>Metal containers 450mm diameter</t>
  </si>
  <si>
    <t>A1.06/34</t>
  </si>
  <si>
    <t>Stainless steel tray 305mm diameter</t>
  </si>
  <si>
    <t>A1.06/35</t>
  </si>
  <si>
    <t>Metal tray with 150 mm diameter hole in the centre, 300mmx300 mm square or equivalent area, 40mm deep</t>
  </si>
  <si>
    <t>A1.06/36</t>
  </si>
  <si>
    <t>Metal tray with 200mm diameter hole in the centre, 500mm x 500 mm square , 50 mm deep</t>
  </si>
  <si>
    <t>A1.06/37</t>
  </si>
  <si>
    <t>Steel pegs for fixing tray in position</t>
  </si>
  <si>
    <t>A1.06/38</t>
  </si>
  <si>
    <t>Sand pouring cylinder, 150 mm diameter</t>
  </si>
  <si>
    <t>A1.06/39</t>
  </si>
  <si>
    <t>Sand pouring cylinder, 215 mm diameter</t>
  </si>
  <si>
    <t>A1.06/40</t>
  </si>
  <si>
    <t>Cold steel chisel 20mm x 300mmm</t>
  </si>
  <si>
    <t>A1.06/41</t>
  </si>
  <si>
    <t>Cold steel chisel 10mm x 250mmm</t>
  </si>
  <si>
    <t>A1.06/42</t>
  </si>
  <si>
    <t>1.5kg hammer</t>
  </si>
  <si>
    <t>A1.06/43</t>
  </si>
  <si>
    <t>Scoop for removing excavated material from hole, 250 mm long handle</t>
  </si>
  <si>
    <t>A1.06/44</t>
  </si>
  <si>
    <t>100mm brush, soft</t>
  </si>
  <si>
    <t>A1.06/45</t>
  </si>
  <si>
    <t>50mm brush, soft</t>
  </si>
  <si>
    <t>A1.06/46</t>
  </si>
  <si>
    <t>Primus gas stove</t>
  </si>
  <si>
    <t>A1.06/47</t>
  </si>
  <si>
    <t>Calibrating can 150 mm diameter x 150 mm deep</t>
  </si>
  <si>
    <t>A1.06/48</t>
  </si>
  <si>
    <t>Ditto but 200 mm diameter x 250 mm deep</t>
  </si>
  <si>
    <t>Total  carried forward to Bill Item 1.06</t>
  </si>
  <si>
    <t>A1.04/1</t>
  </si>
  <si>
    <t>Engineer's Electronic Level Wild, - Wild NA 2 or equivalent automatic precise with a compensator and more than 30x magnification including a tripod set.</t>
  </si>
  <si>
    <t>A1.04/2</t>
  </si>
  <si>
    <t>Set of tripods for Item A105/1.01 (Wild or similar)</t>
  </si>
  <si>
    <t>A1.04/3</t>
  </si>
  <si>
    <t xml:space="preserve">Total Station - Leica TPS1200 + series with Automatic target recognition, EGL guide light, remote control,  motorised, PowerSearch (PS) and GUS74 laser guide or equivalent complete with 32GB memory card facility plus downloading software Leica geo office system, three measuring poles with double prisms each per total station  including a tripod set. </t>
  </si>
  <si>
    <t>A1.04/4</t>
  </si>
  <si>
    <t>GPS  System - Leica GS09 GNSS system, with at least three rovers and a controller. the contoller to have colour display, touch screen&amp;stylus, CF card slot and alphanumeric keyboard, GLONASS, RTCM/CMR, RTK unlimited, network RTK, 5Hz positioning, and raw data loging. the system to incorporate Refrence line, DTM stake out, RoadRunner and Volume calculation. the system to include all acceossories i.e batteries with professional charger, Min 8GB memory card,  compactFlash PC card adaptor, data transfer cables,modems and antennas, poles and accessories,  tripod and software.</t>
  </si>
  <si>
    <t>A1.04/5</t>
  </si>
  <si>
    <t>Survey umbrella with tiltable upper section of the road</t>
  </si>
  <si>
    <t>A1.04/6</t>
  </si>
  <si>
    <t>Levelling stave telescopic type 4m length with levelling bubble with 12 levelling plates (Wild GNLE or similar approved).</t>
  </si>
  <si>
    <t>A1.04/7</t>
  </si>
  <si>
    <t>3m ranging rod metallic</t>
  </si>
  <si>
    <t>A1.04/8</t>
  </si>
  <si>
    <t>1m stainless steel straight-edge</t>
  </si>
  <si>
    <t>A1.04/9</t>
  </si>
  <si>
    <t>3m stainless aluminium straight-edge</t>
  </si>
  <si>
    <t>A1.04/10</t>
  </si>
  <si>
    <t>30m steel white face tape</t>
  </si>
  <si>
    <t>A1.04/11</t>
  </si>
  <si>
    <t>100m steel band tape</t>
  </si>
  <si>
    <t>A1.04/12</t>
  </si>
  <si>
    <t>2kg Hammer</t>
  </si>
  <si>
    <t>A1.04/13</t>
  </si>
  <si>
    <t>Pangas (16") straight type</t>
  </si>
  <si>
    <t>A1.04/14</t>
  </si>
  <si>
    <t>5m tape measure</t>
  </si>
  <si>
    <t>A1.04/15</t>
  </si>
  <si>
    <t>30m linen tape measure</t>
  </si>
  <si>
    <t>A1.04/16</t>
  </si>
  <si>
    <t>Graph paper A3 size 50 sheets booklet</t>
  </si>
  <si>
    <t>Hr.</t>
  </si>
  <si>
    <t>BILL № 2: GROUND INVESTIGATIONS</t>
  </si>
  <si>
    <t>TOTAL CARRIED TO DAYWORKS SUMMARY</t>
  </si>
  <si>
    <t>DAYWORKS SUMMARY</t>
  </si>
  <si>
    <t>PART 1</t>
  </si>
  <si>
    <t>DAYWORK SCHEDULE : EQUIPMENT</t>
  </si>
  <si>
    <t>DAYWORK SCHEDULE :EQUIPMENT</t>
  </si>
  <si>
    <t>PART 2</t>
  </si>
  <si>
    <t>PART 3</t>
  </si>
  <si>
    <t> DAYWORK SCHEDULE: LABOUR</t>
  </si>
  <si>
    <t>GRAND SUMMARY</t>
  </si>
  <si>
    <t>ENGINEERS ESTIMATE</t>
  </si>
  <si>
    <t xml:space="preserve">Description </t>
  </si>
  <si>
    <t>Sub Total (1)</t>
  </si>
  <si>
    <t>Add 10%  contigencies</t>
  </si>
  <si>
    <t>Sub Total (2)</t>
  </si>
  <si>
    <t>Add 16% V.A.T</t>
  </si>
  <si>
    <t>Grand Total Carried Forward to Form of Tender</t>
  </si>
  <si>
    <t>Bill No.</t>
  </si>
  <si>
    <t>Standard Penetration in rotary drilled boreholesas Specification Clause 750</t>
  </si>
  <si>
    <t>BILL № 3: DEMOLITION OF CONDEMNED JETTY &amp; REMOVAL OF DISUSED SERVICES</t>
  </si>
  <si>
    <t>Demolition and Site Clearance - Demolition of existing Jetty, Dolphins and Pontoons. Relocation of Floating Pontoons.</t>
  </si>
  <si>
    <t>PART 4: JETTY HEAD</t>
  </si>
  <si>
    <t>BILL № 5: CONSTRUCTION OF DOLPHINS</t>
  </si>
  <si>
    <t xml:space="preserve"> PART 5:  DOLPHINS </t>
  </si>
  <si>
    <t>BILL № 9: DREDGING ,SEA WALL, SAFETY MASONRY FENCING</t>
  </si>
  <si>
    <t>BILL № 8: FUELLING OIL PIPELINE, COMPRESSED AIR, POTABLE WATER</t>
  </si>
  <si>
    <t>BILL № 7: GUARD HOUSE, VOICE AND DATA, LIGHTING AND ELECTRICAL WORKS</t>
  </si>
  <si>
    <t>PART 7: GUARD HOUSE, VOICE AND DATA, LIGHTING AND ELECTRICAL WORKS</t>
  </si>
  <si>
    <t>PART 8: FUELLING OIL PIPELINE, COMPRESSED AIR, POTABLE WATER</t>
  </si>
  <si>
    <t>BILL № 6: GANGWAYS, BOLLARDS, CATHODIC PROTECTION, LADDERS AND FENDERS</t>
  </si>
  <si>
    <t xml:space="preserve">PART 6: GANGWAYS, BOLLARDS, CATHODIC PROTECTION, LADDERS AND FENDERS </t>
  </si>
  <si>
    <t>BILL № 4: CONSTRUCTION OF JETTY HEAD</t>
  </si>
  <si>
    <t xml:space="preserve"> PART 10:  PROVISION OF 10 TON CRANE</t>
  </si>
  <si>
    <t>BILL № 11: DAYWORKS</t>
  </si>
  <si>
    <t>BILL № 9: PROVISION OF 10 TON CRANE</t>
  </si>
  <si>
    <t>PART 11: DAYWORKS</t>
  </si>
  <si>
    <t>PART 3:DEMOLITION OF CONDEMNED JETTY &amp; REMOVAL OF DISUSED SERVICES</t>
  </si>
  <si>
    <r>
      <t>Fire extinguisher, 10 litre capacity, CO</t>
    </r>
    <r>
      <rPr>
        <sz val="12"/>
        <rFont val="Calibri"/>
        <family val="2"/>
      </rPr>
      <t>₂</t>
    </r>
    <r>
      <rPr>
        <sz val="12"/>
        <rFont val="Trebuchet MS"/>
        <family val="2"/>
      </rPr>
      <t xml:space="preserve"> type</t>
    </r>
  </si>
  <si>
    <r>
      <t>Refrigerator minimum capacity 0.285 m</t>
    </r>
    <r>
      <rPr>
        <sz val="12"/>
        <rFont val="Calibri"/>
        <family val="2"/>
      </rPr>
      <t>³</t>
    </r>
  </si>
  <si>
    <r>
      <t xml:space="preserve">Oven, electric thermostatically controlled to any temperature between 100 and 150 </t>
    </r>
    <r>
      <rPr>
        <sz val="12"/>
        <rFont val="Calibri"/>
        <family val="2"/>
      </rPr>
      <t>°</t>
    </r>
    <r>
      <rPr>
        <sz val="12"/>
        <rFont val="Trebuchet MS"/>
        <family val="2"/>
      </rPr>
      <t>C, 0.225 cu.m. minimum capacity including dial thermometer range 0-160 °(BS 1377)</t>
    </r>
  </si>
  <si>
    <r>
      <t> </t>
    </r>
    <r>
      <rPr>
        <b/>
        <sz val="12"/>
        <color theme="1"/>
        <rFont val="Trebuchet MS"/>
        <family val="2"/>
      </rPr>
      <t xml:space="preserve"> DAYWORK SCHEDULE: LABOUR</t>
    </r>
  </si>
  <si>
    <r>
      <t xml:space="preserve">Labour: </t>
    </r>
    <r>
      <rPr>
        <sz val="12"/>
        <color theme="1"/>
        <rFont val="Trebuchet MS"/>
        <family val="2"/>
      </rPr>
      <t xml:space="preserve">The rates inserted herein should include for all  </t>
    </r>
  </si>
  <si>
    <r>
      <t xml:space="preserve">Materials: </t>
    </r>
    <r>
      <rPr>
        <sz val="12"/>
        <color theme="1"/>
        <rFont val="Trebuchet MS"/>
        <family val="2"/>
      </rPr>
      <t xml:space="preserve">Rates to include for delivery to site, </t>
    </r>
  </si>
  <si>
    <r>
      <t>m</t>
    </r>
    <r>
      <rPr>
        <vertAlign val="superscript"/>
        <sz val="12"/>
        <color theme="1"/>
        <rFont val="Trebuchet MS"/>
        <family val="2"/>
      </rPr>
      <t>2</t>
    </r>
  </si>
  <si>
    <r>
      <t xml:space="preserve">Plant and Equipment: </t>
    </r>
    <r>
      <rPr>
        <sz val="12"/>
        <color theme="1"/>
        <rFont val="Trebuchet MS"/>
        <family val="2"/>
      </rPr>
      <t>Rates to include all operational and   maintenance costs, fuel, oil, grease, driver, operator's wages,  supervision, overheads and profits.</t>
    </r>
  </si>
  <si>
    <r>
      <t>NOTE: *</t>
    </r>
    <r>
      <rPr>
        <sz val="12"/>
        <color theme="1"/>
        <rFont val="Trebuchet MS"/>
        <family val="2"/>
      </rPr>
      <t xml:space="preserve">  Contractor to state type or size or capacity</t>
    </r>
  </si>
  <si>
    <r>
      <t>m</t>
    </r>
    <r>
      <rPr>
        <vertAlign val="superscript"/>
        <sz val="12"/>
        <color theme="1"/>
        <rFont val="Trebuchet MS"/>
        <family val="2"/>
      </rPr>
      <t>3</t>
    </r>
  </si>
  <si>
    <r>
      <t>NOTE:</t>
    </r>
    <r>
      <rPr>
        <sz val="12"/>
        <color rgb="FF000000"/>
        <rFont val="Trebuchet MS"/>
        <family val="2"/>
      </rPr>
      <t> The following items for housing, offices and laboratory for the  Engineer shall be deemed to include all costs involved in providing and maintaining such buildings, including furniture, fittings  and access thereto, and for the provision of security, heating, lighting, power, water, sewage and refuse disposal, and including the contractor's overheads and profits,  as required for the duration of the contract.  All items  to be approved by the Engineer prior to purchase.</t>
    </r>
  </si>
  <si>
    <r>
      <t>Provide and maintain for the duration of the contract laboratory equipment,  reagents, and associated services as  per  </t>
    </r>
    <r>
      <rPr>
        <b/>
        <sz val="12"/>
        <color rgb="FF000000"/>
        <rFont val="Trebuchet MS"/>
        <family val="2"/>
      </rPr>
      <t>Appendix 1.05  </t>
    </r>
    <r>
      <rPr>
        <sz val="12"/>
        <color rgb="FF000000"/>
        <rFont val="Trebuchet MS"/>
        <family val="2"/>
      </rPr>
      <t>to the bill of quantities;  all in accordance with the specifications and as will be directed by the Engineer, ownership to revert to the Employer.</t>
    </r>
  </si>
  <si>
    <r>
      <t>Provide  and  maintain  for  the  duration  of  the  contract  survey equipment  for  use   by  the  Engineer's  Representative   for  the entire duration of the contract as per </t>
    </r>
    <r>
      <rPr>
        <b/>
        <sz val="12"/>
        <color rgb="FF000000"/>
        <rFont val="Trebuchet MS"/>
        <family val="2"/>
      </rPr>
      <t>Appendix 1.06 </t>
    </r>
    <r>
      <rPr>
        <sz val="12"/>
        <color rgb="FF000000"/>
        <rFont val="Trebuchet MS"/>
        <family val="2"/>
      </rPr>
      <t>to the bill of quantities, ownership to revert to the Employer.</t>
    </r>
  </si>
  <si>
    <t>Total  carried forward to Bill Item 1.05</t>
  </si>
  <si>
    <t xml:space="preserve">PROPOSED REHABILITATION AND EXTENSION OF PELELEZA JETTY </t>
  </si>
  <si>
    <t>Veh.Month</t>
  </si>
  <si>
    <t xml:space="preserve"> PART 9: REVETMENT,SEA WALL, SAFETY MASONRY FENCING</t>
  </si>
  <si>
    <t xml:space="preserve">Supply all materials and construct sea wall to the creek side as shown on the drawings and the specifications. </t>
  </si>
  <si>
    <t>Allow for  KES 2,400,000.00 for the  Resident  Engineer's voice telephone communications against receipts capped at 760 minutes of voice per day for the duration of the contract capped to 24 Months, separate from Voice of data type, billed separetely.</t>
  </si>
  <si>
    <t xml:space="preserve">Provide for shop drawings and ‘as built’ drawings for all structures in DWG, Revit File. Allow for Moving Video simulation of project BIM model saved in ".MP4" formart.  </t>
  </si>
  <si>
    <t>Reinforced concrete C25/30 (BSEN 206 Table 7) to concrete pile muff.</t>
  </si>
  <si>
    <t>Vertical to concrete platform sides</t>
  </si>
  <si>
    <t>down assembly as Specification</t>
  </si>
  <si>
    <t>Rates for the Items to include contractors shop drawings prepared by registered Consulting Engineer by Engineers Board of Kenya and registered and licensed by Kenya's Energy &amp; Petroleum Regulatory Authority (EPRA)</t>
  </si>
  <si>
    <t>Extra Over on Item N130.1 for the Contractor's overheads and profit and attendance.</t>
  </si>
  <si>
    <t>Supply and install pressure test comission Fresh 50mm diameter pipeline for Potable waterin PPR or equivanelt pipe type from oparations head office to jetty head and to all dolphins, apprximately 400m in distance. Allow for air valves , connections, clamps etc.</t>
  </si>
  <si>
    <t>Engineer's staff Listed in item 1.15 overtime allowances in accordance with Clause 137 of the Special Specifications and in compliance with Kenyan government SRC rates. Also in accoredance with Engineers Scale of Fees as per Engineers Act 2011. Reference qualification is Diploma in Civil Engineering with 3 years post graduate experience.</t>
  </si>
  <si>
    <t xml:space="preserve">Allow for taking and processing of Project Progress Photographs and videos by a Professional Photographer and Drone oparator as may be instructed by the Engineer.The items includes 500No. Still drone picture images and 500No. still picture camera images. 500No Drone Videos each maximum of 30 Minutes and 500No. Camera Videos each maximum of 20 Minutes; Total 2000 captures. The media to be stored in read only memory and cloud. </t>
  </si>
  <si>
    <t>Supply and fix structural steel  to Walkways;Steel Grade S355 to EN 1993-1-1 2005 as shown on drawings. Rate to include treatment and coating (375 microns hot zinc dipping galvanising) as Specification. All connection and hold down Bolts to be grade 10.8.</t>
  </si>
  <si>
    <t>Supply and fix structural grade S355 steel ladder; stringers 75 x 20 mm, 400mm apart, rungs 32 mm  diameter at 250 mm centres. Rate to include treatment and coating (375 microns hot zinc dipping galvanising) as Specification.All connection and hold down Bolts to be grade 10.8.</t>
  </si>
  <si>
    <t>Supply and fix 100 tonne capacity cast iron mooring bollards with holding down assembly as Specification Clause 505. Rate to include for corrosion protection as specified and in conformity with the manufaturers requirements.</t>
  </si>
  <si>
    <t>Supply and install Zinc Sacrificial Anodes as per the specifications and as shown on the drawings.</t>
  </si>
  <si>
    <t>Supply and install Arch Fenders as SANP / ANP-fender and fitted with UHMW-PE face pads. Rate to Including all fixings to manufacturers details. The performance of the fenders are: Berthing Energy is 1000 kN</t>
  </si>
  <si>
    <t>Construct Guard House to completion as shown on the drawings. Rate to include All Architectural , mechanical, electrical and Civil and Structural works necessary for compltion such as masonry Block work, mortar jointing, reinforced concrete , reinforcement re bars, fair face formwork, rendering, painting, architectural windows, doors, plumbing systems, electrical lighting, voice and data installation, fire detection and supression to completion and in habitable condition and to the satisfaction of the Engineer.</t>
  </si>
  <si>
    <t>Allow for KES 15,000,000 for installation of Voice and data connecting head office operations, guard house, workshop, jetty head, doplhins as shown on the drawings and in accordance  registered IT expert guidelines.Contractors shop drawings to be made by registered IT professional with degree qualification in his field of expertise.</t>
  </si>
  <si>
    <t>Alow KES 45,000,000.00 for Experts services for Installation of Fire detection and supression system. The contracting installer expert to engage for purposes of preparing shop drawings, registered Consulting Electrical Engineer by Engineers Board of Kenya and registered and licensed by Kenya's Energy &amp; Petroleum Regulatory Authority (EPRA).</t>
  </si>
  <si>
    <t>Allow KES 56,000,000.00 for electrical wiring and fitting by seperate expert installer for LED Monopolole and street Lighting powered by combination of Solar panels and wind turbine. The expert to engage an expert to prepare contractors shop drawings by Professional Engineer registered by Engineers Board of Kenya and registered and licensed by Kenya's Energy &amp; Petroleum Regulatory Authority (EPRA) as an installer.</t>
  </si>
  <si>
    <t>Allow for KES 45,000,000.00 for flame proof electrical works from Workshop to each Dolphin and jetty head. The installer to engage Professional Engineer registered by by Engineers Board of Kenya and registered and licensed by Kenya's Energy &amp; Petroleum Regulatory Authority (EPRA) as an installer.</t>
  </si>
  <si>
    <t>Allow for KES 16,000,000.00 FOR SupplyIng , installing, testing, comission Rorary screw 3 NO each 250 CFM air compressor on Jetty Head and piped to 254m along berthing line, including all connections, outlets etc. The system to include an n+1 back up with appropriate storage, treatment and redundancy. The independent installer to allow for registered mechanical by EBK to prepare shop drawings and operation manual prior to approval for assembly.</t>
  </si>
  <si>
    <t>Supply all materials, construct masonry walling 3m high along the property boundary, including foundations, concentina razor wire and electric fence as shown on the drawings.</t>
  </si>
  <si>
    <t xml:space="preserve"> Inspect one existing Crane, rectify all defects, enhance to functional state. Alow for replacement of disused crane if applible at the exact same location comprising: Single Boom Jib rotating alectric crane of 10 Ton capacity for Loading and Unloading as shown on drawings. Cost to include removal and carting away to dispose if un serviceable. rate to include post inspection integrity report by a Registered Electronic and Mechanical Engineer with bias on cranes.</t>
  </si>
  <si>
    <t>Provide and maintain accommodation for the Supervisor's Representative staff for the duration of the Contract including DNP in accordance with the specifications as follows: Ownership to revert to the Contractor.</t>
  </si>
  <si>
    <r>
      <t>Provide  and  maintain  for  the  duration  of  the  contract   furniture, equipment  and  stationary  for  the  Engineer's  Representative's main office as per </t>
    </r>
    <r>
      <rPr>
        <b/>
        <sz val="12"/>
        <color rgb="FF000000"/>
        <rFont val="Trebuchet MS"/>
        <family val="2"/>
      </rPr>
      <t>Appendix 1.03 </t>
    </r>
    <r>
      <rPr>
        <sz val="12"/>
        <color rgb="FF000000"/>
        <rFont val="Trebuchet MS"/>
        <family val="2"/>
      </rPr>
      <t>to the bill of quantities , ownership to revert to the Employer</t>
    </r>
  </si>
  <si>
    <t>Provide or rent and maintain Engineer's Representative's office as shown on the drawings or as instructed by the Engineer for use during  the duration of  the Contract including DNP, ownership to revert to the Employer at the end of the Contract</t>
  </si>
  <si>
    <r>
      <t>Provide,  fuel  and   maintain  for  the  duration  of  the  contract including DNP, complete  with  drivers  and  comprehensive  insurance,  </t>
    </r>
    <r>
      <rPr>
        <b/>
        <sz val="12"/>
        <color rgb="FF000000"/>
        <rFont val="Trebuchet MS"/>
        <family val="2"/>
      </rPr>
      <t xml:space="preserve">One  (1) Brand </t>
    </r>
    <r>
      <rPr>
        <sz val="12"/>
        <color rgb="FF000000"/>
        <rFont val="Trebuchet MS"/>
        <family val="2"/>
      </rPr>
      <t>new 7 seater station wagon vehicle of minimum  engine capacity 2800cc  Turbo  diesel  propelled  fully  loaded  as  per  Clause 138  of special specifications and  approved by the Engineer, inclusive of the first 4000km per vehicle month. The vehicle to revert back to the Employer at the end of the Contract</t>
    </r>
  </si>
  <si>
    <r>
      <t>Provide,  fuel, and maintain for the duration of the contract including DNP, complete with drivers and comprehensive insurance, </t>
    </r>
    <r>
      <rPr>
        <b/>
        <sz val="12"/>
        <color rgb="FF000000"/>
        <rFont val="Trebuchet MS"/>
        <family val="2"/>
      </rPr>
      <t xml:space="preserve">Three (3) Brand </t>
    </r>
    <r>
      <rPr>
        <sz val="12"/>
        <color rgb="FF000000"/>
        <rFont val="Trebuchet MS"/>
        <family val="2"/>
      </rPr>
      <t>new 4WD   double cabin pickups of minimum  2800cc  Turbo diesel engine capacity complete with weather shields,  stainless steel nudge bar, tonneau cover; hard sports type, lockable all as per Clause 138  of special specifications and approved by the  Engineer, inclusive of the first 4000km per vehicle month. The vehicles to revert back to the Employer at the end of the Contract</t>
    </r>
  </si>
  <si>
    <t>Local Voice comunnications for the Engineer</t>
  </si>
  <si>
    <t xml:space="preserve">Allow for KES 45,000,00.00 for Factory Inspection by the Employer and the Engineer. Total number of persons to be Five. Sum to include return Economy aifare, local road and air transport, visa application and processing fees, travel insurance, travel for visa interview. The sum to include six days for five staff members accommodation in four star hotel and allowances in accordance with SRC rates and Engineers ct 2011 Scale of fees. </t>
  </si>
  <si>
    <t>Allow for a Sum of KES 15,000,000.00 for Environmental and Social Impact Assesment Study, Environmental Impact Monitoring and Control Stake Holder management.</t>
  </si>
  <si>
    <t xml:space="preserve">Allow for KES 3 Million  for High speed of 200MBS internet fibre optic physical cable connection. Include additional wireless redundancy such as "Starlink" , movable acorss the country or equivalent with same speed to be installed at the  Engineer's Office or Vehicle for IoT leverage to monitor real time ferry operations.   </t>
  </si>
  <si>
    <t>Provide a speed boat to seat at least 6 people (to the approval of the Engineer) with coxswain for use by the Engineer upon his request for the duration of the contract including DNP. Special specifications clause 28.</t>
  </si>
  <si>
    <t>Reams of A0 phocopying paper</t>
  </si>
  <si>
    <t>Reams of A1 phocopying paper</t>
  </si>
  <si>
    <t>Reams of A2 phocopying paper</t>
  </si>
  <si>
    <t>A1.03/44</t>
  </si>
  <si>
    <t>A1.03/45</t>
  </si>
  <si>
    <t>A1.03/46</t>
  </si>
  <si>
    <t>Provide and maintain four (4) approved personal tablet computers (Pads) with the following minimum specifications:  Intel Core i7 processor, 10" LED display, 64 GB HDD storage, 4 GB DDR RAM, USB Slot, 3/4G and WiFi enabled and front and rear facing camera.</t>
  </si>
  <si>
    <t xml:space="preserve">Provide and maintain  approved multifunctional laser colour/printer system with capability to [lot A0,A1,A2,A3,A4 all media Paper sizes. </t>
  </si>
  <si>
    <t>Provide and maintain Konica Minolta pagepro 1490 MF or similar approved desktop laser A4, A3 printer</t>
  </si>
  <si>
    <t>PABX Telephone system or wireless office intercom including intercom connecting all offices and laboratory. Rate to include headsets, wiring and operational costs. including High Speed Internet Access using optic fibre or HDSL (High Data Digital Subscriber Line) broadband connection networked to all computers, with annual subscription paid during the entire contract period.</t>
  </si>
  <si>
    <t>A1.03/47</t>
  </si>
  <si>
    <t>A1.03/48</t>
  </si>
  <si>
    <t>A1.03/49</t>
  </si>
  <si>
    <t>2 plate induction, ceramic or electric cooker</t>
  </si>
  <si>
    <t>Provide and maintain eight (8) HP or similar approved branded laptop computer with the following:  Intel Core i9 processor, 17" LED display, 1 TB SATA SSD storage, 16 GB DDR Expandable RAM, DVD ±RW multi-layer drive, NIC card, 540M graphics card complete with all accessories and pre-loaded with licensed Windows 11 Ultimate 64-bit OS, MS Office 365 and MS Project 2007. The PC should have full multimedia capabilities with antivirus softwares.</t>
  </si>
  <si>
    <t>Licensed Autocad Civil 3D 2026 or similar approved Engineering and Drawing Software for the duration of the Contract including DNP.</t>
  </si>
  <si>
    <t>Licensed Autocad Revit 2026 or similar approved Engineering and Drawing Software for the duration of the Contract including DNP.</t>
  </si>
  <si>
    <t>Licensed Midas Civil NX 2026 or similar approved Engineering and Drawing Software for the duration of the Contract including DNP.</t>
  </si>
  <si>
    <t>APPENDIX TO BILL ITEM 1.06:  PROVIDE  AND MAINTAIN SURVEY EQUIPMENT</t>
  </si>
  <si>
    <t>A1.1</t>
  </si>
  <si>
    <t>A4.1.1</t>
  </si>
  <si>
    <t>A4.1.1.1</t>
  </si>
  <si>
    <t>A4.1.1.2</t>
  </si>
  <si>
    <t>A4.1.1.3</t>
  </si>
  <si>
    <t>A4.1.1.4</t>
  </si>
  <si>
    <t>A4.1.1.5</t>
  </si>
  <si>
    <t>A4.1.1.6</t>
  </si>
  <si>
    <t>A4.1.1.7</t>
  </si>
  <si>
    <t>A4.1.1.8</t>
  </si>
  <si>
    <t>A4.1.1.9</t>
  </si>
  <si>
    <t>A4.1.3</t>
  </si>
  <si>
    <t>A4.1.3.2</t>
  </si>
  <si>
    <t>A4.1.3.1</t>
  </si>
  <si>
    <t>A4.1.3.3</t>
  </si>
  <si>
    <t>A4.1.3.4</t>
  </si>
  <si>
    <t>A4.1.3.5</t>
  </si>
  <si>
    <t>A4.1.3.6</t>
  </si>
  <si>
    <t>A4.1.3.7</t>
  </si>
  <si>
    <t>A4.1.3.8</t>
  </si>
  <si>
    <t>A4.1.3.9</t>
  </si>
  <si>
    <t>A4.1.3.10</t>
  </si>
  <si>
    <t>A4.1.3.11</t>
  </si>
  <si>
    <t>A4.1.3.12</t>
  </si>
  <si>
    <t>A4.1.3.13</t>
  </si>
  <si>
    <t>A4.1.3.14</t>
  </si>
  <si>
    <t>A4.1.3.15</t>
  </si>
  <si>
    <t>A4.1.3.16</t>
  </si>
  <si>
    <t>A4.1.3.17</t>
  </si>
  <si>
    <t>A4.1.3.18</t>
  </si>
  <si>
    <t>A4.1.3.19</t>
  </si>
  <si>
    <t>A4.1.3.20</t>
  </si>
  <si>
    <t>A4.1.3.21</t>
  </si>
  <si>
    <t>A4.1.3.22</t>
  </si>
  <si>
    <t>A4.1.3.23</t>
  </si>
  <si>
    <t>A4.1.3.24</t>
  </si>
  <si>
    <t>A4.1.3.25</t>
  </si>
  <si>
    <t>A4.1.3.29</t>
  </si>
  <si>
    <t>A4.1.3.30</t>
  </si>
  <si>
    <t>A4.1.3.31</t>
  </si>
  <si>
    <t>A4.1.3.32</t>
  </si>
  <si>
    <t>A4.1.3.33</t>
  </si>
  <si>
    <t>A4.1.5</t>
  </si>
  <si>
    <t>A4.1.5.1</t>
  </si>
  <si>
    <t>A4.1.5.2</t>
  </si>
  <si>
    <t>A4.1.5.3</t>
  </si>
  <si>
    <t>A4.1.5.4</t>
  </si>
  <si>
    <t>A4.1.5.5</t>
  </si>
  <si>
    <t>A4.1.5.6</t>
  </si>
  <si>
    <t>A4.1.5.7</t>
  </si>
  <si>
    <t>A4.1.5.8</t>
  </si>
  <si>
    <t>A4.1.5.9</t>
  </si>
  <si>
    <t>A4.1.5.10</t>
  </si>
  <si>
    <t>A4.1.5.11</t>
  </si>
  <si>
    <t>A4.1.5.12</t>
  </si>
  <si>
    <t>A4.1.5.13</t>
  </si>
  <si>
    <t>A4.1.5.14</t>
  </si>
  <si>
    <t>A4.1.5.15</t>
  </si>
  <si>
    <t>A4.1.5.16</t>
  </si>
  <si>
    <t>A4.1.5.17</t>
  </si>
  <si>
    <t>A4.1.5.18</t>
  </si>
  <si>
    <t>A4.1.5.19</t>
  </si>
  <si>
    <t>Insurances</t>
  </si>
  <si>
    <t>Specified Requirements</t>
  </si>
  <si>
    <t>Prime Cost Sum for Employer's contribution towards fees and expenses for appointment of Dispute  avoidance/Adjudication Board (DAAB) in accordance with GCC/PCC Clause 23 and Clause 24</t>
  </si>
  <si>
    <t>A1.2</t>
  </si>
  <si>
    <t>A1.2.1</t>
  </si>
  <si>
    <t>A1.2.3</t>
  </si>
  <si>
    <t>A1.1.1</t>
  </si>
  <si>
    <t>A1.2.4</t>
  </si>
  <si>
    <t>A1.2.5</t>
  </si>
  <si>
    <t>A2.1.1</t>
  </si>
  <si>
    <t>A2.3.1</t>
  </si>
  <si>
    <t>A2.2.2</t>
  </si>
  <si>
    <t>A2.3.2</t>
  </si>
  <si>
    <t>A2.3.3</t>
  </si>
  <si>
    <t>A2.2.1.01</t>
  </si>
  <si>
    <t>A2.2.1.02</t>
  </si>
  <si>
    <t>B8.1.0</t>
  </si>
  <si>
    <t>B2.1</t>
  </si>
  <si>
    <t>B2.3.1</t>
  </si>
  <si>
    <t>B2.3.2</t>
  </si>
  <si>
    <t>B2.3.3</t>
  </si>
  <si>
    <t>B2.3.4</t>
  </si>
  <si>
    <t>B2.7</t>
  </si>
  <si>
    <t>B2.6</t>
  </si>
  <si>
    <t>B4.1.1</t>
  </si>
  <si>
    <t>B3.4.4</t>
  </si>
  <si>
    <t>B3.1</t>
  </si>
  <si>
    <t>B3.4.1</t>
  </si>
  <si>
    <t>B3.4.2</t>
  </si>
  <si>
    <t>B3.4.3</t>
  </si>
  <si>
    <t>B4.1.2</t>
  </si>
  <si>
    <t>B4.2.1</t>
  </si>
  <si>
    <t>B5.1.3.02</t>
  </si>
  <si>
    <t>B5.1.3.01</t>
  </si>
  <si>
    <t>B7.1.1</t>
  </si>
  <si>
    <t>B7.1.2</t>
  </si>
  <si>
    <t>B7.1.3</t>
  </si>
  <si>
    <t>B7.1.4</t>
  </si>
  <si>
    <t>B7.1.5</t>
  </si>
  <si>
    <t>B7.4.2</t>
  </si>
  <si>
    <t>B7.7.1</t>
  </si>
  <si>
    <t>D 1.1</t>
  </si>
  <si>
    <t xml:space="preserve"> P6.5.1</t>
  </si>
  <si>
    <t xml:space="preserve"> P7.5.2.1</t>
  </si>
  <si>
    <t>Q5.3.5.1</t>
  </si>
  <si>
    <t>Q5.4.5.1</t>
  </si>
  <si>
    <t>Q5.7.5.1</t>
  </si>
  <si>
    <t>Q5.8.5.1</t>
  </si>
  <si>
    <t>Q5.9.5.1</t>
  </si>
  <si>
    <t>F6.3.2</t>
  </si>
  <si>
    <t>F6.6.4</t>
  </si>
  <si>
    <t>F6.8.1</t>
  </si>
  <si>
    <t>G1.1.5</t>
  </si>
  <si>
    <t>G1.4.2</t>
  </si>
  <si>
    <t>G1.4.4.1</t>
  </si>
  <si>
    <t>G1.1.4</t>
  </si>
  <si>
    <t>G1.4.4</t>
  </si>
  <si>
    <t>G5.2.3.1</t>
  </si>
  <si>
    <t>G.5.2.4.1</t>
  </si>
  <si>
    <t>G5.2.5.1</t>
  </si>
  <si>
    <t>G5.2.6.1</t>
  </si>
  <si>
    <t>G5.2.7.1</t>
  </si>
  <si>
    <t>G5.2.8.1</t>
  </si>
  <si>
    <t>G5.2.5.2</t>
  </si>
  <si>
    <t>G5.2.3.2</t>
  </si>
  <si>
    <t>N1.4.0.2</t>
  </si>
  <si>
    <t xml:space="preserve"> P7.5.1.1</t>
  </si>
  <si>
    <t>Q5.3.5.2</t>
  </si>
  <si>
    <t>Q5.4.5.2</t>
  </si>
  <si>
    <t>Q5.5.5.2</t>
  </si>
  <si>
    <t>Q5.7.5.2</t>
  </si>
  <si>
    <t>Q5.8.5.2</t>
  </si>
  <si>
    <t>Q5.9.5.2</t>
  </si>
  <si>
    <t>F6.2.5</t>
  </si>
  <si>
    <t>G1.1.4.2</t>
  </si>
  <si>
    <t>G1.4.4.2</t>
  </si>
  <si>
    <t>G5.2.6</t>
  </si>
  <si>
    <t>G8.1.3.2</t>
  </si>
  <si>
    <t>N1.3.0.1</t>
  </si>
  <si>
    <t>Q8.1.1.2</t>
  </si>
  <si>
    <t>Q8.2.1.2</t>
  </si>
  <si>
    <t>Q8.3.1.2</t>
  </si>
  <si>
    <t>Q8.4.0.2</t>
  </si>
  <si>
    <t>Q8.5.0.2</t>
  </si>
  <si>
    <t>N1.3.0</t>
  </si>
  <si>
    <t>N1.6.0</t>
  </si>
  <si>
    <t>N1.2.0</t>
  </si>
  <si>
    <t>N1.6.0.01</t>
  </si>
  <si>
    <t>N1.6.0.02</t>
  </si>
  <si>
    <t>N1.6.0.03</t>
  </si>
  <si>
    <t>Z0.0.01</t>
  </si>
  <si>
    <t>Z0.0.02</t>
  </si>
  <si>
    <t>Z0.0.03</t>
  </si>
  <si>
    <t>Z0.0.04</t>
  </si>
  <si>
    <t>Z0.0.05</t>
  </si>
  <si>
    <t>Z0.0.07</t>
  </si>
  <si>
    <t>Z0.0.09</t>
  </si>
  <si>
    <t>Z0.0.08</t>
  </si>
  <si>
    <t>I4.1.1.01</t>
  </si>
  <si>
    <t>I4.1.1.02</t>
  </si>
  <si>
    <t>I4.1.2.01</t>
  </si>
  <si>
    <t>U3.2.1.01</t>
  </si>
  <si>
    <t>U3.2.1.02</t>
  </si>
  <si>
    <t>A4.2.01</t>
  </si>
  <si>
    <t>A4.2.02</t>
  </si>
  <si>
    <t>X1.0.0.1</t>
  </si>
  <si>
    <t>D5.2.4</t>
  </si>
  <si>
    <t>D5.2.5</t>
  </si>
  <si>
    <t>D5.4.5</t>
  </si>
  <si>
    <t>D5.4.6</t>
  </si>
  <si>
    <t>D5.4.7</t>
  </si>
  <si>
    <t>D5.4.8</t>
  </si>
  <si>
    <t>B8.8.0.01</t>
  </si>
  <si>
    <t>B8.8.0.02</t>
  </si>
  <si>
    <t>B8.8.0.03</t>
  </si>
  <si>
    <t>B8.8.0.04</t>
  </si>
  <si>
    <t>B8.8.0.05</t>
  </si>
  <si>
    <t>A3.7.01</t>
  </si>
  <si>
    <t>A3.7.02</t>
  </si>
  <si>
    <t>A4.1.1.01</t>
  </si>
  <si>
    <t>A4.1.2.01</t>
  </si>
  <si>
    <t>A4.1.1.02</t>
  </si>
  <si>
    <t>A4.1.2.02</t>
  </si>
  <si>
    <t>A4.1.1.03</t>
  </si>
  <si>
    <t>A4.1.2.03</t>
  </si>
  <si>
    <t>A4.1.1.04</t>
  </si>
  <si>
    <t>A4.1.2.04</t>
  </si>
  <si>
    <t>A4.1.1.05</t>
  </si>
  <si>
    <t>A4.1.2.05</t>
  </si>
  <si>
    <t>A5.1.01</t>
  </si>
  <si>
    <t>A5.1.02</t>
  </si>
  <si>
    <t>A2.2.1.03</t>
  </si>
  <si>
    <t>A2.2.1.04</t>
  </si>
  <si>
    <t>1. General</t>
  </si>
  <si>
    <t>2. Method of Measurement</t>
  </si>
  <si>
    <t>5. Instructions to the Contractor</t>
  </si>
  <si>
    <t>PREAMBLE TO BILL OF QUANTITIES (BOQ)</t>
  </si>
  <si>
    <t>A2.1.1a</t>
  </si>
  <si>
    <t>A2.1.1b</t>
  </si>
  <si>
    <t>A2.1.1c</t>
  </si>
  <si>
    <t>A2.1.1d</t>
  </si>
  <si>
    <t>A2.1.2</t>
  </si>
  <si>
    <t>A6.1.0</t>
  </si>
  <si>
    <t>Performance Security</t>
  </si>
  <si>
    <t>Provision of Insurance for Injury to persons and damage to property in accordance with GCC Clause 19.2.4 (FIDIC 2007).</t>
  </si>
  <si>
    <t>Provision of Insurance for Injury to Employees in accordance with GCC Clause 19.2.5 (FIDIC 2007).</t>
  </si>
  <si>
    <t>Provision of Insurance for Goods in accordance with GCC Clause 19.2.2 (FIDIC 2007).</t>
  </si>
  <si>
    <t>PROPOSED REHABILITATION AND EXTENSION OF PELELEZA JETTY</t>
  </si>
  <si>
    <r>
      <t xml:space="preserve">1.1 The Bill of Quantities has been prepared in accordance with the </t>
    </r>
    <r>
      <rPr>
        <b/>
        <sz val="11"/>
        <color theme="1"/>
        <rFont val="Calibri"/>
        <family val="2"/>
        <scheme val="minor"/>
      </rPr>
      <t>Civil Engineering Standard Method of Measurement, Fourth Edition (CESSM 4)</t>
    </r>
    <r>
      <rPr>
        <sz val="11"/>
        <color theme="1"/>
        <rFont val="Calibri"/>
        <family val="2"/>
        <scheme val="minor"/>
      </rPr>
      <t xml:space="preserve"> and shall be read in conjunction with the </t>
    </r>
    <r>
      <rPr>
        <b/>
        <sz val="11"/>
        <color theme="1"/>
        <rFont val="Calibri"/>
        <family val="2"/>
        <scheme val="minor"/>
      </rPr>
      <t>Conditions of Contract (FIDIC Red Book 2017)</t>
    </r>
    <r>
      <rPr>
        <sz val="11"/>
        <color theme="1"/>
        <rFont val="Calibri"/>
        <family val="2"/>
        <scheme val="minor"/>
      </rPr>
      <t>, Specifications, and Drawings.</t>
    </r>
  </si>
  <si>
    <r>
      <t xml:space="preserve">1.2 In accordance with </t>
    </r>
    <r>
      <rPr>
        <b/>
        <sz val="11"/>
        <color theme="1"/>
        <rFont val="Calibri"/>
        <family val="2"/>
        <scheme val="minor"/>
      </rPr>
      <t>Sub-Clause 12.1 [Works to be Measured]</t>
    </r>
    <r>
      <rPr>
        <sz val="11"/>
        <color theme="1"/>
        <rFont val="Calibri"/>
        <family val="2"/>
        <scheme val="minor"/>
      </rPr>
      <t xml:space="preserve">, the quantities set out in the BOQ are </t>
    </r>
    <r>
      <rPr>
        <b/>
        <sz val="11"/>
        <color theme="1"/>
        <rFont val="Calibri"/>
        <family val="2"/>
        <scheme val="minor"/>
      </rPr>
      <t>estimated quantities only</t>
    </r>
    <r>
      <rPr>
        <sz val="11"/>
        <color theme="1"/>
        <rFont val="Calibri"/>
        <family val="2"/>
        <scheme val="minor"/>
      </rPr>
      <t xml:space="preserve"> and are provided for the purposes of tendering and evaluation.</t>
    </r>
  </si>
  <si>
    <r>
      <t xml:space="preserve">1.3 In accordance with </t>
    </r>
    <r>
      <rPr>
        <b/>
        <sz val="11"/>
        <color theme="1"/>
        <rFont val="Calibri"/>
        <family val="2"/>
        <scheme val="minor"/>
      </rPr>
      <t>Sub-Clause 12.2 [Method of Measurement]</t>
    </r>
    <r>
      <rPr>
        <sz val="11"/>
        <color theme="1"/>
        <rFont val="Calibri"/>
        <family val="2"/>
        <scheme val="minor"/>
      </rPr>
      <t xml:space="preserve">, payment shall be based on the </t>
    </r>
    <r>
      <rPr>
        <b/>
        <sz val="11"/>
        <color theme="1"/>
        <rFont val="Calibri"/>
        <family val="2"/>
        <scheme val="minor"/>
      </rPr>
      <t>actual quantities of work executed</t>
    </r>
    <r>
      <rPr>
        <sz val="11"/>
        <color theme="1"/>
        <rFont val="Calibri"/>
        <family val="2"/>
        <scheme val="minor"/>
      </rPr>
      <t>, measured and valued in accordance with the Contract.</t>
    </r>
  </si>
  <si>
    <r>
      <t xml:space="preserve">1.4 In accordance with </t>
    </r>
    <r>
      <rPr>
        <b/>
        <sz val="11"/>
        <color theme="1"/>
        <rFont val="Calibri"/>
        <family val="2"/>
        <scheme val="minor"/>
      </rPr>
      <t>Sub-Clause 4.10 [Site Data]</t>
    </r>
    <r>
      <rPr>
        <sz val="11"/>
        <color theme="1"/>
        <rFont val="Calibri"/>
        <family val="2"/>
        <scheme val="minor"/>
      </rPr>
      <t xml:space="preserve"> and </t>
    </r>
    <r>
      <rPr>
        <b/>
        <sz val="11"/>
        <color theme="1"/>
        <rFont val="Calibri"/>
        <family val="2"/>
        <scheme val="minor"/>
      </rPr>
      <t>Sub-Clause 4.11 [Sufficiency of the Accepted Contract Amount]</t>
    </r>
    <r>
      <rPr>
        <sz val="11"/>
        <color theme="1"/>
        <rFont val="Calibri"/>
        <family val="2"/>
        <scheme val="minor"/>
      </rPr>
      <t>, the Contractor shall be deemed to have examined the Site, its surroundings, the Contract documents, and all available information, and to have satisfied himself as to the correctness and sufficiency of the rates and prices entered in the BOQ.</t>
    </r>
  </si>
  <si>
    <r>
      <t xml:space="preserve">1.5 The rates and prices entered in the BOQ shall be deemed to include full compensation for the execution and completion of the Works and for remedying any defects, in accordance with </t>
    </r>
    <r>
      <rPr>
        <b/>
        <sz val="11"/>
        <color theme="1"/>
        <rFont val="Calibri"/>
        <family val="2"/>
        <scheme val="minor"/>
      </rPr>
      <t>Sub-Clause 1.1.4.2 [Accepted Contract Amount]</t>
    </r>
    <r>
      <rPr>
        <sz val="11"/>
        <color theme="1"/>
        <rFont val="Calibri"/>
        <family val="2"/>
        <scheme val="minor"/>
      </rPr>
      <t xml:space="preserve"> and </t>
    </r>
    <r>
      <rPr>
        <b/>
        <sz val="11"/>
        <color theme="1"/>
        <rFont val="Calibri"/>
        <family val="2"/>
        <scheme val="minor"/>
      </rPr>
      <t>Sub-Clause 14.1 [The Contract Price]</t>
    </r>
    <r>
      <rPr>
        <sz val="11"/>
        <color theme="1"/>
        <rFont val="Calibri"/>
        <family val="2"/>
        <scheme val="minor"/>
      </rPr>
      <t>.</t>
    </r>
  </si>
  <si>
    <r>
      <t xml:space="preserve">2.1 All work shall be measured in accordance with </t>
    </r>
    <r>
      <rPr>
        <b/>
        <sz val="11"/>
        <color theme="1"/>
        <rFont val="Calibri"/>
        <family val="2"/>
        <scheme val="minor"/>
      </rPr>
      <t>CESSM 4</t>
    </r>
    <r>
      <rPr>
        <sz val="11"/>
        <color theme="1"/>
        <rFont val="Calibri"/>
        <family val="2"/>
        <scheme val="minor"/>
      </rPr>
      <t xml:space="preserve">, as required by </t>
    </r>
    <r>
      <rPr>
        <b/>
        <sz val="11"/>
        <color theme="1"/>
        <rFont val="Calibri"/>
        <family val="2"/>
        <scheme val="minor"/>
      </rPr>
      <t>Sub-Clause 12.2 [Method of Measurement]</t>
    </r>
    <r>
      <rPr>
        <sz val="11"/>
        <color theme="1"/>
        <rFont val="Calibri"/>
        <family val="2"/>
        <scheme val="minor"/>
      </rPr>
      <t>, except where otherwise stated in the Contract.</t>
    </r>
  </si>
  <si>
    <r>
      <t xml:space="preserve">2.2 Measurement shall include work executed as </t>
    </r>
    <r>
      <rPr>
        <b/>
        <sz val="11"/>
        <color theme="1"/>
        <rFont val="Calibri"/>
        <family val="2"/>
        <scheme val="minor"/>
      </rPr>
      <t>Permanent Works</t>
    </r>
    <r>
      <rPr>
        <sz val="11"/>
        <color theme="1"/>
        <rFont val="Calibri"/>
        <family val="2"/>
        <scheme val="minor"/>
      </rPr>
      <t xml:space="preserve"> and </t>
    </r>
    <r>
      <rPr>
        <b/>
        <sz val="11"/>
        <color theme="1"/>
        <rFont val="Calibri"/>
        <family val="2"/>
        <scheme val="minor"/>
      </rPr>
      <t>Temporary Works</t>
    </r>
    <r>
      <rPr>
        <sz val="11"/>
        <color theme="1"/>
        <rFont val="Calibri"/>
        <family val="2"/>
        <scheme val="minor"/>
      </rPr>
      <t xml:space="preserve">, where such Temporary Works are necessary for the construction of the Permanent Works, in accordance with </t>
    </r>
    <r>
      <rPr>
        <b/>
        <sz val="11"/>
        <color theme="1"/>
        <rFont val="Calibri"/>
        <family val="2"/>
        <scheme val="minor"/>
      </rPr>
      <t>Sub-Clause 4.1 [Contractor’s General Obligations]</t>
    </r>
    <r>
      <rPr>
        <sz val="11"/>
        <color theme="1"/>
        <rFont val="Calibri"/>
        <family val="2"/>
        <scheme val="minor"/>
      </rPr>
      <t>.</t>
    </r>
  </si>
  <si>
    <t>2.3 Items of work including, but not limited to, excavation, marine works, concrete, masonry, finishes, and services shall be measured in accordance with the applicable provisions of CESSM 4.</t>
  </si>
  <si>
    <r>
      <t xml:space="preserve">2.4 Where any item of work is not expressly covered by CESSM 4, the method of measurement and unit of measurement shall be determined by the </t>
    </r>
    <r>
      <rPr>
        <b/>
        <sz val="11"/>
        <color theme="1"/>
        <rFont val="Calibri"/>
        <family val="2"/>
        <scheme val="minor"/>
      </rPr>
      <t>Engineer</t>
    </r>
    <r>
      <rPr>
        <sz val="11"/>
        <color theme="1"/>
        <rFont val="Calibri"/>
        <family val="2"/>
        <scheme val="minor"/>
      </rPr>
      <t xml:space="preserve">, in accordance with </t>
    </r>
    <r>
      <rPr>
        <b/>
        <sz val="11"/>
        <color theme="1"/>
        <rFont val="Calibri"/>
        <family val="2"/>
        <scheme val="minor"/>
      </rPr>
      <t>Sub-Clause 3.7 [Agreement or Determination]</t>
    </r>
    <r>
      <rPr>
        <sz val="11"/>
        <color theme="1"/>
        <rFont val="Calibri"/>
        <family val="2"/>
        <scheme val="minor"/>
      </rPr>
      <t xml:space="preserve"> and </t>
    </r>
    <r>
      <rPr>
        <b/>
        <sz val="11"/>
        <color theme="1"/>
        <rFont val="Calibri"/>
        <family val="2"/>
        <scheme val="minor"/>
      </rPr>
      <t>Sub-Clause 12.2 [Method of Measurement]</t>
    </r>
    <r>
      <rPr>
        <sz val="11"/>
        <color theme="1"/>
        <rFont val="Calibri"/>
        <family val="2"/>
        <scheme val="minor"/>
      </rPr>
      <t>.</t>
    </r>
  </si>
  <si>
    <t>3. Description of the Works</t>
  </si>
  <si>
    <r>
      <t xml:space="preserve">3.1 The descriptions of items in the BOQ are intended to identify the nature and scope of the Works and shall not be considered exhaustive. In accordance with </t>
    </r>
    <r>
      <rPr>
        <b/>
        <sz val="11"/>
        <color theme="1"/>
        <rFont val="Calibri"/>
        <family val="2"/>
        <scheme val="minor"/>
      </rPr>
      <t>Sub-Clause 4.1 [Contractor’s General Obligations]</t>
    </r>
    <r>
      <rPr>
        <sz val="11"/>
        <color theme="1"/>
        <rFont val="Calibri"/>
        <family val="2"/>
        <scheme val="minor"/>
      </rPr>
      <t>, the Contractor shall carry out and complete all work necessary to comply with the Contract, whether or not such work is expressly described in the BOQ.</t>
    </r>
  </si>
  <si>
    <r>
      <t xml:space="preserve">3.2 Any </t>
    </r>
    <r>
      <rPr>
        <b/>
        <sz val="11"/>
        <color theme="1"/>
        <rFont val="Calibri"/>
        <family val="2"/>
        <scheme val="minor"/>
      </rPr>
      <t>Provisional Sums</t>
    </r>
    <r>
      <rPr>
        <sz val="11"/>
        <color theme="1"/>
        <rFont val="Calibri"/>
        <family val="2"/>
        <scheme val="minor"/>
      </rPr>
      <t xml:space="preserve"> included in the BOQ shall be expended wholly or partly only as instructed by the Engineer, in accordance with </t>
    </r>
    <r>
      <rPr>
        <b/>
        <sz val="11"/>
        <color theme="1"/>
        <rFont val="Calibri"/>
        <family val="2"/>
        <scheme val="minor"/>
      </rPr>
      <t>Sub-Clause 13.5 [Provisional Sums]</t>
    </r>
    <r>
      <rPr>
        <sz val="11"/>
        <color theme="1"/>
        <rFont val="Calibri"/>
        <family val="2"/>
        <scheme val="minor"/>
      </rPr>
      <t xml:space="preserve">, and shall be valued in accordance with </t>
    </r>
    <r>
      <rPr>
        <b/>
        <sz val="11"/>
        <color theme="1"/>
        <rFont val="Calibri"/>
        <family val="2"/>
        <scheme val="minor"/>
      </rPr>
      <t>Clause 12 [Measurement and Evaluation]</t>
    </r>
    <r>
      <rPr>
        <sz val="11"/>
        <color theme="1"/>
        <rFont val="Calibri"/>
        <family val="2"/>
        <scheme val="minor"/>
      </rPr>
      <t xml:space="preserve"> and </t>
    </r>
    <r>
      <rPr>
        <b/>
        <sz val="11"/>
        <color theme="1"/>
        <rFont val="Calibri"/>
        <family val="2"/>
        <scheme val="minor"/>
      </rPr>
      <t>Clause 13 [Variations and Adjustments]</t>
    </r>
    <r>
      <rPr>
        <sz val="11"/>
        <color theme="1"/>
        <rFont val="Calibri"/>
        <family val="2"/>
        <scheme val="minor"/>
      </rPr>
      <t>, as applicable.</t>
    </r>
  </si>
  <si>
    <t>4. Units, Rates, and Prices</t>
  </si>
  <si>
    <r>
      <t xml:space="preserve">4.1 Quantities shall be expressed in the units prescribed in CESSM 4, in accordance with </t>
    </r>
    <r>
      <rPr>
        <b/>
        <sz val="11"/>
        <color theme="1"/>
        <rFont val="Calibri"/>
        <family val="2"/>
        <scheme val="minor"/>
      </rPr>
      <t>Sub-Clause 12.2 [Method of Measurement]</t>
    </r>
    <r>
      <rPr>
        <sz val="11"/>
        <color theme="1"/>
        <rFont val="Calibri"/>
        <family val="2"/>
        <scheme val="minor"/>
      </rPr>
      <t>.</t>
    </r>
  </si>
  <si>
    <r>
      <t xml:space="preserve">4.2 In accordance with </t>
    </r>
    <r>
      <rPr>
        <b/>
        <sz val="11"/>
        <color theme="1"/>
        <rFont val="Calibri"/>
        <family val="2"/>
        <scheme val="minor"/>
      </rPr>
      <t>Sub-Clause 12.3 [Evaluation]</t>
    </r>
    <r>
      <rPr>
        <sz val="11"/>
        <color theme="1"/>
        <rFont val="Calibri"/>
        <family val="2"/>
        <scheme val="minor"/>
      </rPr>
      <t>, the rates and prices entered in the BOQ shall be used for valuing the Works, including Variations, unless otherwise provided under the Contract.</t>
    </r>
  </si>
  <si>
    <t>4.3 The rates and prices entered in the BOQ shall be deemed to include, unless otherwise stated:</t>
  </si>
  <si>
    <r>
      <t xml:space="preserve">4.3.1 The cost of all labour, materials, plant, equipment, temporary works, testing, wastage, overheads, profit, and all applicable taxes and duties, in accordance with </t>
    </r>
    <r>
      <rPr>
        <b/>
        <sz val="11"/>
        <color theme="1"/>
        <rFont val="Calibri"/>
        <family val="2"/>
        <scheme val="minor"/>
      </rPr>
      <t>Sub-Clause 4.11 [Sufficiency of the Accepted Contract Amount]</t>
    </r>
    <r>
      <rPr>
        <sz val="11"/>
        <color theme="1"/>
        <rFont val="Calibri"/>
        <family val="2"/>
        <scheme val="minor"/>
      </rPr>
      <t>.</t>
    </r>
  </si>
  <si>
    <r>
      <t xml:space="preserve">4.3.2 Compliance with all applicable Laws and with the requirements of the Contract relating to </t>
    </r>
    <r>
      <rPr>
        <b/>
        <sz val="11"/>
        <color theme="1"/>
        <rFont val="Calibri"/>
        <family val="2"/>
        <scheme val="minor"/>
      </rPr>
      <t>health, safety, and environmental protection</t>
    </r>
    <r>
      <rPr>
        <sz val="11"/>
        <color theme="1"/>
        <rFont val="Calibri"/>
        <family val="2"/>
        <scheme val="minor"/>
      </rPr>
      <t xml:space="preserve">, in accordance with </t>
    </r>
    <r>
      <rPr>
        <b/>
        <sz val="11"/>
        <color theme="1"/>
        <rFont val="Calibri"/>
        <family val="2"/>
        <scheme val="minor"/>
      </rPr>
      <t>Sub-Clause 1.13 [Compliance with Laws]</t>
    </r>
    <r>
      <rPr>
        <sz val="11"/>
        <color theme="1"/>
        <rFont val="Calibri"/>
        <family val="2"/>
        <scheme val="minor"/>
      </rPr>
      <t xml:space="preserve"> and </t>
    </r>
    <r>
      <rPr>
        <b/>
        <sz val="11"/>
        <color theme="1"/>
        <rFont val="Calibri"/>
        <family val="2"/>
        <scheme val="minor"/>
      </rPr>
      <t>Sub-Clause 4.8 [Safety Procedures]</t>
    </r>
    <r>
      <rPr>
        <sz val="11"/>
        <color theme="1"/>
        <rFont val="Calibri"/>
        <family val="2"/>
        <scheme val="minor"/>
      </rPr>
      <t>.</t>
    </r>
  </si>
  <si>
    <r>
      <t xml:space="preserve">4.3.3 All risks, liabilities, and obligations imposed upon the Contractor under the Contract, except as otherwise expressly provided, in accordance with </t>
    </r>
    <r>
      <rPr>
        <b/>
        <sz val="11"/>
        <color theme="1"/>
        <rFont val="Calibri"/>
        <family val="2"/>
        <scheme val="minor"/>
      </rPr>
      <t>Clause 17 [Risk and Responsibility]</t>
    </r>
    <r>
      <rPr>
        <sz val="11"/>
        <color theme="1"/>
        <rFont val="Calibri"/>
        <family val="2"/>
        <scheme val="minor"/>
      </rPr>
      <t>.</t>
    </r>
  </si>
  <si>
    <r>
      <t xml:space="preserve">5.1 In accordance with </t>
    </r>
    <r>
      <rPr>
        <b/>
        <sz val="11"/>
        <color theme="1"/>
        <rFont val="Calibri"/>
        <family val="2"/>
        <scheme val="minor"/>
      </rPr>
      <t>Sub-Clause 4.10 [Site Data]</t>
    </r>
    <r>
      <rPr>
        <sz val="11"/>
        <color theme="1"/>
        <rFont val="Calibri"/>
        <family val="2"/>
        <scheme val="minor"/>
      </rPr>
      <t>, the Contractor shall be responsible for interpreting all information made available by the Employer and for forming his own conclusions regarding site conditions and constraints.</t>
    </r>
  </si>
  <si>
    <r>
      <t xml:space="preserve">5.2 Any work which is necessary for the completion of the Works in accordance with the Contract, whether or not specifically measured or described in the BOQ, shall be deemed to be included in the rates and prices entered in the BOQ, in accordance with </t>
    </r>
    <r>
      <rPr>
        <b/>
        <sz val="11"/>
        <color theme="1"/>
        <rFont val="Calibri"/>
        <family val="2"/>
        <scheme val="minor"/>
      </rPr>
      <t>Sub-Clause 4.1 [Contractor’s General Obligations]</t>
    </r>
    <r>
      <rPr>
        <sz val="11"/>
        <color theme="1"/>
        <rFont val="Calibri"/>
        <family val="2"/>
        <scheme val="minor"/>
      </rPr>
      <t xml:space="preserve"> and </t>
    </r>
    <r>
      <rPr>
        <b/>
        <sz val="11"/>
        <color theme="1"/>
        <rFont val="Calibri"/>
        <family val="2"/>
        <scheme val="minor"/>
      </rPr>
      <t>Sub-Clause 4.11 [Sufficiency of the Accepted Contract Amount]</t>
    </r>
    <r>
      <rPr>
        <sz val="11"/>
        <color theme="1"/>
        <rFont val="Calibri"/>
        <family val="2"/>
        <scheme val="minor"/>
      </rPr>
      <t>.</t>
    </r>
  </si>
  <si>
    <r>
      <t xml:space="preserve">5.3 The BOQ shall be read as a whole and in conjunction with the Conditions of Contract, Specifications, Drawings, and CESSM 4. Any ambiguity, discrepancy, or inconsistency shall be referred to the Engineer for interpretation or determination in accordance with </t>
    </r>
    <r>
      <rPr>
        <b/>
        <sz val="11"/>
        <color theme="1"/>
        <rFont val="Calibri"/>
        <family val="2"/>
        <scheme val="minor"/>
      </rPr>
      <t>Sub-Clause 3.7 [Agreement or Determination]</t>
    </r>
    <r>
      <rPr>
        <sz val="11"/>
        <color theme="1"/>
        <rFont val="Calibri"/>
        <family val="2"/>
        <scheme val="minor"/>
      </rPr>
      <t>.</t>
    </r>
  </si>
  <si>
    <t>BILL № A: GENERAL ITEMS</t>
  </si>
  <si>
    <t xml:space="preserve">A1. Contractual Requirements </t>
  </si>
  <si>
    <t>Provision of Performance Security in accordance with Sub-Clause 4.2 [Performance Security] of FIDIC Red Book 2017</t>
  </si>
  <si>
    <t>Note: No separate payment shall be made other than the amount inserted in this item.</t>
  </si>
  <si>
    <t>Insurance of the Works, Contractor’s Equipment and Materials in accordance with Clause 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</si>
</sst>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_-;\-* #,##0_-;_-* &quot;-&quot;??_-;_-@_-"/>
    <numFmt numFmtId="166" formatCode="_(* #,##0_);_(* \(#,##0\);_(* &quot;-&quot;??_);_(@_)"/>
    <numFmt numFmtId="167" formatCode="#,##0.00;[Red]#,##0.00"/>
  </numFmts>
  <fonts count="30" x14ac:knownFonts="1">
    <font>
      <sz val="11"/>
      <color theme="1"/>
      <name val="Calibri"/>
      <family val="2"/>
      <scheme val="minor"/>
    </font>
    <font>
      <sz val="11"/>
      <color theme="1"/>
      <name val="Calibri"/>
      <family val="2"/>
      <scheme val="minor"/>
    </font>
    <font>
      <sz val="8"/>
      <name val="Calibri"/>
      <family val="2"/>
      <scheme val="minor"/>
    </font>
    <font>
      <b/>
      <sz val="12"/>
      <color theme="1"/>
      <name val="Trebuchet MS"/>
      <family val="2"/>
    </font>
    <font>
      <sz val="12"/>
      <color theme="1"/>
      <name val="Trebuchet MS"/>
      <family val="2"/>
    </font>
    <font>
      <sz val="12"/>
      <name val="Trebuchet MS"/>
      <family val="2"/>
    </font>
    <font>
      <b/>
      <sz val="12"/>
      <name val="Trebuchet MS"/>
      <family val="2"/>
    </font>
    <font>
      <sz val="12"/>
      <name val="Calibri"/>
      <family val="2"/>
    </font>
    <font>
      <i/>
      <sz val="12"/>
      <name val="Trebuchet MS"/>
      <family val="2"/>
    </font>
    <font>
      <sz val="12"/>
      <color rgb="FF00CCFF"/>
      <name val="Trebuchet MS"/>
      <family val="2"/>
    </font>
    <font>
      <vertAlign val="superscript"/>
      <sz val="12"/>
      <color theme="1"/>
      <name val="Trebuchet MS"/>
      <family val="2"/>
    </font>
    <font>
      <u/>
      <sz val="12"/>
      <color theme="1"/>
      <name val="Trebuchet MS"/>
      <family val="2"/>
    </font>
    <font>
      <b/>
      <u/>
      <sz val="12"/>
      <color theme="1"/>
      <name val="Trebuchet MS"/>
      <family val="2"/>
    </font>
    <font>
      <b/>
      <u/>
      <sz val="12"/>
      <name val="Trebuchet MS"/>
      <family val="2"/>
    </font>
    <font>
      <sz val="12"/>
      <color rgb="FFFF0000"/>
      <name val="Trebuchet MS"/>
      <family val="2"/>
    </font>
    <font>
      <u/>
      <sz val="12"/>
      <color rgb="FFFF0000"/>
      <name val="Trebuchet MS"/>
      <family val="2"/>
    </font>
    <font>
      <sz val="12"/>
      <color rgb="FF00FF00"/>
      <name val="Trebuchet MS"/>
      <family val="2"/>
    </font>
    <font>
      <sz val="12"/>
      <color rgb="FF0000FF"/>
      <name val="Trebuchet MS"/>
      <family val="2"/>
    </font>
    <font>
      <b/>
      <i/>
      <sz val="12"/>
      <color theme="1"/>
      <name val="Trebuchet MS"/>
      <family val="2"/>
    </font>
    <font>
      <u/>
      <sz val="12"/>
      <name val="Trebuchet MS"/>
      <family val="2"/>
    </font>
    <font>
      <sz val="12"/>
      <color rgb="FF3366FF"/>
      <name val="Trebuchet MS"/>
      <family val="2"/>
    </font>
    <font>
      <sz val="12"/>
      <color rgb="FF000000"/>
      <name val="Trebuchet MS"/>
      <family val="2"/>
    </font>
    <font>
      <b/>
      <u/>
      <sz val="12"/>
      <color rgb="FF000000"/>
      <name val="Trebuchet MS"/>
      <family val="2"/>
    </font>
    <font>
      <b/>
      <sz val="12"/>
      <color rgb="FF000000"/>
      <name val="Trebuchet MS"/>
      <family val="2"/>
    </font>
    <font>
      <b/>
      <i/>
      <sz val="12"/>
      <color rgb="FF000000"/>
      <name val="Trebuchet MS"/>
      <family val="2"/>
    </font>
    <font>
      <b/>
      <sz val="12"/>
      <color rgb="FFFF0000"/>
      <name val="Trebuchet MS"/>
      <family val="2"/>
    </font>
    <font>
      <b/>
      <sz val="11"/>
      <color theme="1"/>
      <name val="Calibri"/>
      <family val="2"/>
      <scheme val="minor"/>
    </font>
    <font>
      <b/>
      <sz val="18"/>
      <color theme="1"/>
      <name val="Calibri"/>
      <family val="2"/>
      <scheme val="minor"/>
    </font>
    <font>
      <b/>
      <sz val="13.5"/>
      <color theme="1"/>
      <name val="Calibri"/>
      <family val="2"/>
      <scheme val="minor"/>
    </font>
    <font>
      <i/>
      <sz val="11"/>
      <color theme="1"/>
      <name val="Trebuchet MS"/>
      <family val="2"/>
    </font>
  </fonts>
  <fills count="9">
    <fill>
      <patternFill patternType="none"/>
    </fill>
    <fill>
      <patternFill patternType="gray125"/>
    </fill>
    <fill>
      <patternFill patternType="solid">
        <fgColor theme="9"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34">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top/>
      <bottom style="thick">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19">
    <xf numFmtId="0" fontId="0" fillId="0" borderId="0" xfId="0"/>
    <xf numFmtId="0" fontId="3" fillId="0" borderId="30" xfId="0" applyFont="1" applyBorder="1" applyAlignment="1">
      <alignment horizontal="center" wrapText="1"/>
    </xf>
    <xf numFmtId="0" fontId="4" fillId="0" borderId="0" xfId="0" applyFont="1" applyAlignment="1">
      <alignment wrapText="1"/>
    </xf>
    <xf numFmtId="0" fontId="3" fillId="0" borderId="2" xfId="0" applyFont="1" applyBorder="1" applyAlignment="1">
      <alignment horizontal="center" vertical="center" wrapText="1"/>
    </xf>
    <xf numFmtId="167" fontId="4" fillId="0" borderId="4" xfId="0" applyNumberFormat="1" applyFont="1" applyBorder="1" applyAlignment="1">
      <alignment horizontal="center" wrapText="1"/>
    </xf>
    <xf numFmtId="0" fontId="4" fillId="0" borderId="4" xfId="0" applyFont="1" applyBorder="1" applyAlignment="1">
      <alignment wrapText="1"/>
    </xf>
    <xf numFmtId="0" fontId="3" fillId="0" borderId="1" xfId="0" applyFont="1" applyBorder="1" applyAlignment="1">
      <alignment wrapText="1"/>
    </xf>
    <xf numFmtId="167" fontId="3" fillId="0" borderId="4" xfId="0" applyNumberFormat="1" applyFont="1" applyBorder="1" applyAlignment="1">
      <alignment horizontal="center" wrapText="1"/>
    </xf>
    <xf numFmtId="0" fontId="4" fillId="0" borderId="5" xfId="0" applyFont="1" applyBorder="1" applyAlignment="1">
      <alignment wrapText="1"/>
    </xf>
    <xf numFmtId="167" fontId="3" fillId="5" borderId="4" xfId="0" applyNumberFormat="1" applyFont="1" applyFill="1" applyBorder="1" applyAlignment="1">
      <alignment horizontal="center" wrapText="1"/>
    </xf>
    <xf numFmtId="0" fontId="5" fillId="0" borderId="0" xfId="0" applyFont="1"/>
    <xf numFmtId="0" fontId="3" fillId="6" borderId="21" xfId="0" applyFont="1" applyFill="1" applyBorder="1" applyAlignment="1">
      <alignment horizontal="center" vertical="center" wrapText="1"/>
    </xf>
    <xf numFmtId="0" fontId="3" fillId="6" borderId="21" xfId="0" applyFont="1" applyFill="1" applyBorder="1" applyAlignment="1">
      <alignment horizontal="center" vertical="center"/>
    </xf>
    <xf numFmtId="3" fontId="3" fillId="6" borderId="21" xfId="0" applyNumberFormat="1" applyFont="1" applyFill="1" applyBorder="1" applyAlignment="1">
      <alignment horizontal="center" vertical="center" wrapText="1"/>
    </xf>
    <xf numFmtId="164" fontId="3" fillId="6" borderId="21" xfId="1" applyFont="1" applyFill="1" applyBorder="1" applyAlignment="1">
      <alignment horizontal="center" vertical="center" wrapText="1"/>
    </xf>
    <xf numFmtId="49" fontId="6" fillId="0" borderId="24" xfId="0" applyNumberFormat="1" applyFont="1" applyBorder="1" applyAlignment="1">
      <alignment horizontal="center" vertical="center"/>
    </xf>
    <xf numFmtId="0" fontId="6" fillId="0" borderId="24" xfId="0" applyFont="1" applyBorder="1" applyAlignment="1">
      <alignment horizontal="justify" vertical="top" wrapText="1"/>
    </xf>
    <xf numFmtId="0" fontId="6" fillId="0" borderId="24" xfId="0" applyFont="1" applyBorder="1" applyAlignment="1">
      <alignment horizontal="center" vertical="center"/>
    </xf>
    <xf numFmtId="165" fontId="6" fillId="0" borderId="27" xfId="1" applyNumberFormat="1" applyFont="1" applyBorder="1" applyAlignment="1">
      <alignment horizontal="right" vertical="center"/>
    </xf>
    <xf numFmtId="164" fontId="5" fillId="0" borderId="24" xfId="1" applyFont="1" applyBorder="1" applyAlignment="1">
      <alignment vertical="center"/>
    </xf>
    <xf numFmtId="49" fontId="5" fillId="0" borderId="17" xfId="0" quotePrefix="1" applyNumberFormat="1" applyFont="1" applyBorder="1" applyAlignment="1">
      <alignment horizontal="center" vertical="top"/>
    </xf>
    <xf numFmtId="0" fontId="5" fillId="0" borderId="8" xfId="0" applyFont="1" applyBorder="1" applyAlignment="1">
      <alignment horizontal="justify" vertical="top" wrapText="1"/>
    </xf>
    <xf numFmtId="0" fontId="5" fillId="0" borderId="17" xfId="0" applyFont="1" applyBorder="1" applyAlignment="1">
      <alignment horizontal="center" vertical="center"/>
    </xf>
    <xf numFmtId="165" fontId="5" fillId="0" borderId="18" xfId="1" applyNumberFormat="1" applyFont="1" applyFill="1" applyBorder="1" applyAlignment="1">
      <alignment horizontal="right" vertical="center"/>
    </xf>
    <xf numFmtId="165" fontId="5" fillId="0" borderId="9" xfId="1" applyNumberFormat="1" applyFont="1" applyFill="1" applyBorder="1" applyAlignment="1">
      <alignment vertical="center"/>
    </xf>
    <xf numFmtId="165" fontId="5" fillId="0" borderId="17" xfId="1" applyNumberFormat="1" applyFont="1" applyFill="1" applyBorder="1" applyAlignment="1">
      <alignment vertical="center"/>
    </xf>
    <xf numFmtId="49" fontId="5" fillId="0" borderId="18" xfId="0" applyNumberFormat="1" applyFont="1" applyBorder="1" applyAlignment="1">
      <alignment horizontal="justify" vertical="top" wrapText="1"/>
    </xf>
    <xf numFmtId="0" fontId="5" fillId="0" borderId="18" xfId="0" applyFont="1" applyBorder="1" applyAlignment="1">
      <alignment horizontal="center" vertical="center"/>
    </xf>
    <xf numFmtId="165" fontId="5" fillId="0" borderId="18" xfId="1" applyNumberFormat="1" applyFont="1" applyFill="1" applyBorder="1" applyAlignment="1">
      <alignment vertical="center"/>
    </xf>
    <xf numFmtId="0" fontId="5" fillId="0" borderId="18" xfId="0" applyFont="1" applyBorder="1" applyAlignment="1">
      <alignment horizontal="justify" vertical="top" wrapText="1"/>
    </xf>
    <xf numFmtId="165" fontId="5" fillId="0" borderId="19" xfId="1" applyNumberFormat="1" applyFont="1" applyFill="1" applyBorder="1" applyAlignment="1">
      <alignment vertical="center"/>
    </xf>
    <xf numFmtId="49" fontId="5" fillId="0" borderId="18" xfId="0" applyNumberFormat="1" applyFont="1" applyBorder="1" applyAlignment="1">
      <alignment horizontal="center" vertical="center"/>
    </xf>
    <xf numFmtId="164" fontId="5" fillId="0" borderId="19" xfId="1" applyFont="1" applyFill="1" applyBorder="1" applyAlignment="1">
      <alignment vertical="center"/>
    </xf>
    <xf numFmtId="164" fontId="5" fillId="0" borderId="18" xfId="1" applyFont="1" applyFill="1" applyBorder="1" applyAlignment="1">
      <alignment vertical="center"/>
    </xf>
    <xf numFmtId="49" fontId="5" fillId="0" borderId="0" xfId="0" applyNumberFormat="1" applyFont="1" applyAlignment="1">
      <alignment horizontal="center" vertical="center"/>
    </xf>
    <xf numFmtId="0" fontId="5" fillId="0" borderId="0" xfId="0" applyFont="1" applyAlignment="1">
      <alignment horizontal="justify" vertical="top" wrapText="1"/>
    </xf>
    <xf numFmtId="0" fontId="5" fillId="0" borderId="0" xfId="0" applyFont="1" applyAlignment="1">
      <alignment horizontal="center" vertical="center"/>
    </xf>
    <xf numFmtId="165" fontId="5" fillId="0" borderId="0" xfId="1" applyNumberFormat="1" applyFont="1" applyBorder="1" applyAlignment="1">
      <alignment horizontal="right" vertical="center"/>
    </xf>
    <xf numFmtId="164" fontId="5" fillId="0" borderId="0" xfId="1" applyFont="1" applyBorder="1" applyAlignment="1">
      <alignment vertical="center"/>
    </xf>
    <xf numFmtId="49" fontId="5" fillId="0" borderId="9" xfId="0" applyNumberFormat="1" applyFont="1" applyBorder="1" applyAlignment="1">
      <alignment horizontal="center" vertical="center"/>
    </xf>
    <xf numFmtId="49" fontId="6" fillId="0" borderId="17" xfId="0" applyNumberFormat="1" applyFont="1" applyBorder="1" applyAlignment="1">
      <alignment horizontal="center" vertical="top"/>
    </xf>
    <xf numFmtId="0" fontId="6" fillId="0" borderId="17" xfId="0" applyFont="1" applyBorder="1" applyAlignment="1">
      <alignment horizontal="center" vertical="center"/>
    </xf>
    <xf numFmtId="165" fontId="6" fillId="0" borderId="17" xfId="0" applyNumberFormat="1" applyFont="1" applyBorder="1" applyAlignment="1">
      <alignment horizontal="center" vertical="center"/>
    </xf>
    <xf numFmtId="165" fontId="5" fillId="0" borderId="17" xfId="1" applyNumberFormat="1" applyFont="1" applyBorder="1" applyAlignment="1">
      <alignment vertical="center"/>
    </xf>
    <xf numFmtId="0" fontId="4" fillId="0" borderId="8" xfId="0" applyFont="1" applyBorder="1" applyAlignment="1">
      <alignment horizontal="center" vertical="center"/>
    </xf>
    <xf numFmtId="166" fontId="4" fillId="0" borderId="8" xfId="1" applyNumberFormat="1" applyFont="1" applyBorder="1" applyAlignment="1">
      <alignment horizontal="center" vertical="center"/>
    </xf>
    <xf numFmtId="0" fontId="5" fillId="0" borderId="18" xfId="0" applyFont="1" applyBorder="1" applyAlignment="1">
      <alignment horizontal="justify" vertical="top"/>
    </xf>
    <xf numFmtId="0" fontId="7" fillId="0" borderId="18" xfId="0" applyFont="1" applyBorder="1" applyAlignment="1">
      <alignment horizontal="center" vertical="center"/>
    </xf>
    <xf numFmtId="49" fontId="5" fillId="0" borderId="17" xfId="0" applyNumberFormat="1" applyFont="1" applyBorder="1" applyAlignment="1">
      <alignment horizontal="center" vertical="top"/>
    </xf>
    <xf numFmtId="165" fontId="5" fillId="0" borderId="17" xfId="1" applyNumberFormat="1" applyFont="1" applyFill="1" applyBorder="1" applyAlignment="1">
      <alignment horizontal="right" vertical="center"/>
    </xf>
    <xf numFmtId="165" fontId="5" fillId="0" borderId="20" xfId="1" applyNumberFormat="1" applyFont="1" applyFill="1" applyBorder="1" applyAlignment="1">
      <alignment vertical="center"/>
    </xf>
    <xf numFmtId="49" fontId="5" fillId="0" borderId="18" xfId="0" applyNumberFormat="1" applyFont="1" applyBorder="1" applyAlignment="1">
      <alignment horizontal="center" vertical="top"/>
    </xf>
    <xf numFmtId="165" fontId="5" fillId="0" borderId="18" xfId="1" applyNumberFormat="1" applyFont="1" applyBorder="1" applyAlignment="1">
      <alignment horizontal="right" vertical="center"/>
    </xf>
    <xf numFmtId="0" fontId="6" fillId="0" borderId="0" xfId="0" applyFont="1"/>
    <xf numFmtId="0" fontId="5" fillId="0" borderId="18" xfId="0" applyFont="1" applyBorder="1" applyAlignment="1">
      <alignment horizontal="center" vertical="center" wrapText="1"/>
    </xf>
    <xf numFmtId="165" fontId="5" fillId="0" borderId="18" xfId="1" applyNumberFormat="1" applyFont="1" applyBorder="1" applyAlignment="1">
      <alignment horizontal="right" vertical="center" wrapText="1"/>
    </xf>
    <xf numFmtId="0" fontId="5" fillId="0" borderId="8" xfId="0" applyFont="1" applyBorder="1" applyAlignment="1">
      <alignment horizontal="center" vertical="center" wrapText="1"/>
    </xf>
    <xf numFmtId="165" fontId="5" fillId="0" borderId="18" xfId="1" applyNumberFormat="1" applyFont="1" applyBorder="1" applyAlignment="1">
      <alignment vertical="center"/>
    </xf>
    <xf numFmtId="0" fontId="5" fillId="0" borderId="0" xfId="0" applyFont="1" applyAlignment="1">
      <alignment horizontal="center"/>
    </xf>
    <xf numFmtId="0" fontId="5" fillId="0" borderId="0" xfId="0" applyFont="1" applyAlignment="1">
      <alignment vertical="center"/>
    </xf>
    <xf numFmtId="0" fontId="6" fillId="0" borderId="0" xfId="0" applyFont="1" applyAlignment="1">
      <alignment vertical="top" wrapText="1"/>
    </xf>
    <xf numFmtId="49" fontId="5" fillId="0" borderId="0" xfId="0" applyNumberFormat="1" applyFont="1" applyAlignment="1">
      <alignment horizontal="center" vertical="top"/>
    </xf>
    <xf numFmtId="165" fontId="5" fillId="0" borderId="0" xfId="1" applyNumberFormat="1" applyFont="1" applyBorder="1" applyAlignment="1">
      <alignment vertical="center"/>
    </xf>
    <xf numFmtId="49" fontId="5" fillId="0" borderId="9" xfId="0" applyNumberFormat="1" applyFont="1" applyBorder="1" applyAlignment="1">
      <alignment horizontal="center" vertical="top"/>
    </xf>
    <xf numFmtId="0" fontId="4" fillId="0" borderId="0" xfId="0" applyFont="1"/>
    <xf numFmtId="0" fontId="3" fillId="0" borderId="21" xfId="0" applyFont="1" applyBorder="1" applyAlignment="1">
      <alignment horizontal="center" vertical="center" wrapText="1"/>
    </xf>
    <xf numFmtId="0" fontId="3" fillId="0" borderId="21" xfId="0" applyFont="1" applyBorder="1" applyAlignment="1">
      <alignment vertical="center" wrapText="1"/>
    </xf>
    <xf numFmtId="3" fontId="3" fillId="0" borderId="21" xfId="0" applyNumberFormat="1" applyFont="1" applyBorder="1" applyAlignment="1">
      <alignment horizontal="center" vertical="center" wrapText="1"/>
    </xf>
    <xf numFmtId="164" fontId="3" fillId="0" borderId="21" xfId="1" applyFont="1" applyBorder="1" applyAlignment="1">
      <alignment horizontal="center" vertical="center" wrapText="1"/>
    </xf>
    <xf numFmtId="49" fontId="5" fillId="0" borderId="17" xfId="0" quotePrefix="1" applyNumberFormat="1" applyFont="1" applyBorder="1" applyAlignment="1">
      <alignment horizontal="center" vertical="justify"/>
    </xf>
    <xf numFmtId="49" fontId="5" fillId="0" borderId="17" xfId="0" applyNumberFormat="1" applyFont="1" applyBorder="1" applyAlignment="1">
      <alignment horizontal="justify" vertical="top" wrapText="1"/>
    </xf>
    <xf numFmtId="0" fontId="5" fillId="0" borderId="22" xfId="0" applyFont="1" applyBorder="1" applyAlignment="1">
      <alignment horizontal="justify" vertical="top"/>
    </xf>
    <xf numFmtId="0" fontId="5" fillId="0" borderId="22" xfId="0" applyFont="1" applyBorder="1" applyAlignment="1">
      <alignment horizontal="center" vertical="center"/>
    </xf>
    <xf numFmtId="165" fontId="5" fillId="0" borderId="22" xfId="1" applyNumberFormat="1" applyFont="1" applyFill="1" applyBorder="1" applyAlignment="1">
      <alignment horizontal="right" vertical="center"/>
    </xf>
    <xf numFmtId="165" fontId="3" fillId="5" borderId="21" xfId="0" applyNumberFormat="1" applyFont="1" applyFill="1" applyBorder="1"/>
    <xf numFmtId="0" fontId="4" fillId="0" borderId="0" xfId="0" applyFont="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3" fontId="3" fillId="0" borderId="4" xfId="0" applyNumberFormat="1" applyFont="1" applyBorder="1" applyAlignment="1">
      <alignment horizontal="center" vertical="center" wrapText="1"/>
    </xf>
    <xf numFmtId="164" fontId="3" fillId="0" borderId="4" xfId="1"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xf>
    <xf numFmtId="0" fontId="4" fillId="0" borderId="10" xfId="0" applyFont="1" applyBorder="1" applyAlignment="1">
      <alignment horizontal="left" vertical="center"/>
    </xf>
    <xf numFmtId="0" fontId="4" fillId="0" borderId="10" xfId="0" applyFont="1" applyBorder="1" applyAlignment="1">
      <alignment horizontal="center" vertical="center"/>
    </xf>
    <xf numFmtId="3" fontId="4" fillId="0" borderId="0" xfId="0" applyNumberFormat="1" applyFont="1" applyAlignment="1">
      <alignment horizontal="center" vertical="center"/>
    </xf>
    <xf numFmtId="164" fontId="4" fillId="0" borderId="7" xfId="1" applyFont="1" applyBorder="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xf>
    <xf numFmtId="0" fontId="4" fillId="0" borderId="7" xfId="0" applyFont="1" applyBorder="1" applyAlignment="1">
      <alignment horizontal="left" vertical="center"/>
    </xf>
    <xf numFmtId="164" fontId="3" fillId="5" borderId="12" xfId="1" applyFont="1" applyFill="1" applyBorder="1" applyAlignment="1">
      <alignment horizontal="center" vertical="center"/>
    </xf>
    <xf numFmtId="0" fontId="3" fillId="0" borderId="0" xfId="0" applyFont="1" applyAlignment="1">
      <alignment horizontal="center" vertical="center"/>
    </xf>
    <xf numFmtId="3" fontId="4" fillId="0" borderId="7" xfId="0" applyNumberFormat="1" applyFont="1" applyBorder="1" applyAlignment="1">
      <alignment horizontal="center" vertical="center"/>
    </xf>
    <xf numFmtId="0" fontId="4" fillId="0" borderId="0" xfId="0" applyFont="1" applyAlignment="1">
      <alignment horizontal="left" vertical="center"/>
    </xf>
    <xf numFmtId="164" fontId="4" fillId="0" borderId="0" xfId="1" applyFont="1" applyAlignment="1">
      <alignment horizontal="center" vertical="center"/>
    </xf>
    <xf numFmtId="0" fontId="3" fillId="0" borderId="7" xfId="0" applyFont="1" applyBorder="1" applyAlignment="1">
      <alignment horizontal="left" vertical="center" wrapText="1"/>
    </xf>
    <xf numFmtId="0" fontId="4" fillId="0" borderId="7" xfId="0" applyFont="1" applyBorder="1" applyAlignment="1">
      <alignment horizontal="left" vertical="center" wrapText="1"/>
    </xf>
    <xf numFmtId="164" fontId="4" fillId="0" borderId="7" xfId="1" applyFont="1" applyFill="1" applyBorder="1" applyAlignment="1">
      <alignment horizontal="center" vertical="center"/>
    </xf>
    <xf numFmtId="164" fontId="4" fillId="0" borderId="10" xfId="1" applyFont="1" applyBorder="1" applyAlignment="1">
      <alignment horizontal="center" vertical="center"/>
    </xf>
    <xf numFmtId="0" fontId="5" fillId="0" borderId="7" xfId="0" applyFont="1" applyBorder="1" applyAlignment="1">
      <alignment horizontal="center" vertical="center"/>
    </xf>
    <xf numFmtId="3" fontId="5" fillId="0" borderId="10" xfId="0" applyNumberFormat="1" applyFont="1" applyBorder="1" applyAlignment="1">
      <alignment horizontal="center" vertical="center"/>
    </xf>
    <xf numFmtId="164" fontId="5" fillId="0" borderId="10" xfId="1" applyFont="1" applyFill="1" applyBorder="1" applyAlignment="1">
      <alignment horizontal="center" vertical="center"/>
    </xf>
    <xf numFmtId="0" fontId="4" fillId="0" borderId="4" xfId="0" applyFont="1" applyBorder="1" applyAlignment="1">
      <alignment horizontal="center" vertical="center"/>
    </xf>
    <xf numFmtId="0" fontId="3" fillId="5" borderId="12" xfId="0" applyFont="1" applyFill="1" applyBorder="1" applyAlignment="1">
      <alignment horizontal="left" vertical="center" wrapText="1"/>
    </xf>
    <xf numFmtId="164" fontId="3" fillId="5" borderId="4" xfId="1" applyFont="1" applyFill="1" applyBorder="1" applyAlignment="1">
      <alignment horizontal="center" vertical="center"/>
    </xf>
    <xf numFmtId="0" fontId="12" fillId="0" borderId="0" xfId="0" applyFont="1" applyAlignment="1">
      <alignment horizontal="left" vertical="center" wrapText="1"/>
    </xf>
    <xf numFmtId="0" fontId="4" fillId="0" borderId="15" xfId="0" applyFont="1" applyBorder="1" applyAlignment="1">
      <alignment horizontal="center" vertical="center"/>
    </xf>
    <xf numFmtId="3" fontId="4" fillId="0" borderId="10" xfId="0" applyNumberFormat="1" applyFont="1" applyBorder="1" applyAlignment="1">
      <alignment horizontal="center" vertical="center"/>
    </xf>
    <xf numFmtId="0" fontId="4" fillId="0" borderId="10" xfId="0" applyFont="1" applyBorder="1" applyAlignment="1">
      <alignment horizontal="left" vertical="center" wrapText="1"/>
    </xf>
    <xf numFmtId="0" fontId="4" fillId="5" borderId="4" xfId="0" applyFont="1" applyFill="1" applyBorder="1" applyAlignment="1">
      <alignment horizontal="center" vertical="center"/>
    </xf>
    <xf numFmtId="0" fontId="4" fillId="5" borderId="3" xfId="0" applyFont="1" applyFill="1" applyBorder="1" applyAlignment="1">
      <alignment horizontal="center" vertical="center"/>
    </xf>
    <xf numFmtId="3" fontId="4" fillId="5" borderId="12" xfId="0" applyNumberFormat="1" applyFont="1" applyFill="1" applyBorder="1" applyAlignment="1">
      <alignment horizontal="center" vertical="center"/>
    </xf>
    <xf numFmtId="0" fontId="12"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4" fillId="0" borderId="11" xfId="0" applyFont="1" applyBorder="1" applyAlignment="1">
      <alignment horizontal="center" vertical="center"/>
    </xf>
    <xf numFmtId="0" fontId="11" fillId="0" borderId="1" xfId="0" applyFont="1" applyBorder="1" applyAlignment="1">
      <alignment horizontal="left" vertical="center"/>
    </xf>
    <xf numFmtId="0" fontId="4" fillId="0" borderId="1" xfId="0" applyFont="1" applyBorder="1" applyAlignment="1">
      <alignment horizontal="center" vertical="center"/>
    </xf>
    <xf numFmtId="3" fontId="4" fillId="0" borderId="11" xfId="0" applyNumberFormat="1" applyFont="1" applyBorder="1" applyAlignment="1">
      <alignment horizontal="center" vertical="center"/>
    </xf>
    <xf numFmtId="164" fontId="4" fillId="0" borderId="11" xfId="1" applyFont="1" applyBorder="1" applyAlignment="1">
      <alignment horizontal="center" vertical="center"/>
    </xf>
    <xf numFmtId="0" fontId="4" fillId="0" borderId="13" xfId="0" applyFont="1" applyBorder="1" applyAlignment="1" applyProtection="1">
      <alignment horizontal="center" vertical="center"/>
      <protection locked="0"/>
    </xf>
    <xf numFmtId="0" fontId="13" fillId="0" borderId="13" xfId="0" applyFont="1" applyBorder="1" applyAlignment="1" applyProtection="1">
      <alignment horizontal="left" vertical="center"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3" fontId="4" fillId="0" borderId="13" xfId="0" applyNumberFormat="1" applyFont="1" applyBorder="1" applyAlignment="1">
      <alignment horizontal="center" vertical="center"/>
    </xf>
    <xf numFmtId="164" fontId="4" fillId="0" borderId="14" xfId="1" applyFont="1" applyBorder="1" applyAlignment="1" applyProtection="1">
      <alignment horizontal="center" vertical="center"/>
      <protection locked="0"/>
    </xf>
    <xf numFmtId="0" fontId="3" fillId="0" borderId="5" xfId="0" applyFont="1" applyBorder="1" applyAlignment="1">
      <alignment horizontal="center" vertical="center"/>
    </xf>
    <xf numFmtId="0" fontId="11" fillId="0" borderId="7" xfId="0" applyFont="1" applyBorder="1" applyAlignment="1">
      <alignment horizontal="left" vertical="center"/>
    </xf>
    <xf numFmtId="0" fontId="12" fillId="0" borderId="7" xfId="0" applyFont="1" applyBorder="1" applyAlignment="1">
      <alignment horizontal="left" vertical="center"/>
    </xf>
    <xf numFmtId="0" fontId="4" fillId="0" borderId="7" xfId="0" applyFont="1" applyBorder="1" applyAlignment="1" applyProtection="1">
      <alignment horizontal="center" vertical="center"/>
      <protection locked="0"/>
    </xf>
    <xf numFmtId="0" fontId="5" fillId="0" borderId="7" xfId="0" applyFont="1" applyBorder="1" applyAlignment="1" applyProtection="1">
      <alignment horizontal="left" vertical="center" wrapText="1"/>
      <protection locked="0"/>
    </xf>
    <xf numFmtId="0" fontId="5" fillId="0" borderId="7" xfId="0" applyFont="1" applyBorder="1" applyAlignment="1" applyProtection="1">
      <alignment horizontal="center" vertical="center"/>
      <protection locked="0"/>
    </xf>
    <xf numFmtId="166" fontId="5" fillId="0" borderId="7" xfId="1" applyNumberFormat="1" applyFont="1" applyFill="1" applyBorder="1" applyAlignment="1" applyProtection="1">
      <alignment horizontal="center" vertical="center" wrapText="1"/>
      <protection locked="0"/>
    </xf>
    <xf numFmtId="164" fontId="4" fillId="0" borderId="10" xfId="1" applyFont="1" applyFill="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166" fontId="5" fillId="0" borderId="7" xfId="1" applyNumberFormat="1" applyFont="1" applyBorder="1" applyAlignment="1" applyProtection="1">
      <alignment horizontal="center" vertical="center" wrapText="1"/>
      <protection locked="0"/>
    </xf>
    <xf numFmtId="164" fontId="4" fillId="0" borderId="10" xfId="1" applyFont="1" applyBorder="1" applyAlignment="1" applyProtection="1">
      <alignment horizontal="center" vertical="center"/>
      <protection locked="0"/>
    </xf>
    <xf numFmtId="164" fontId="4" fillId="0" borderId="13" xfId="1" applyFont="1" applyBorder="1" applyAlignment="1" applyProtection="1">
      <alignment horizontal="center" vertical="center"/>
      <protection locked="0"/>
    </xf>
    <xf numFmtId="0" fontId="3" fillId="0" borderId="7" xfId="0" applyFont="1" applyBorder="1" applyAlignment="1">
      <alignment horizontal="center" vertical="center"/>
    </xf>
    <xf numFmtId="164" fontId="4" fillId="0" borderId="7" xfId="1" applyFont="1" applyBorder="1" applyAlignment="1" applyProtection="1">
      <alignment horizontal="center" vertical="center"/>
      <protection locked="0"/>
    </xf>
    <xf numFmtId="0" fontId="14" fillId="0" borderId="7" xfId="0" applyFont="1" applyBorder="1" applyAlignment="1">
      <alignment horizontal="center" vertical="center"/>
    </xf>
    <xf numFmtId="0" fontId="14" fillId="0" borderId="5" xfId="0" applyFont="1" applyBorder="1" applyAlignment="1">
      <alignment horizontal="center" vertical="center"/>
    </xf>
    <xf numFmtId="0" fontId="12" fillId="0" borderId="7" xfId="0" applyFont="1" applyBorder="1" applyAlignment="1">
      <alignment horizontal="left" vertical="center" wrapText="1"/>
    </xf>
    <xf numFmtId="0" fontId="11" fillId="0" borderId="7" xfId="0" applyFont="1" applyBorder="1" applyAlignment="1">
      <alignment horizontal="left" vertical="center" wrapText="1"/>
    </xf>
    <xf numFmtId="0" fontId="15" fillId="0" borderId="7" xfId="0" applyFont="1" applyBorder="1" applyAlignment="1">
      <alignment horizontal="left" vertical="center"/>
    </xf>
    <xf numFmtId="0" fontId="5" fillId="0" borderId="5" xfId="0" applyFont="1" applyBorder="1" applyAlignment="1">
      <alignment horizontal="center" vertical="center"/>
    </xf>
    <xf numFmtId="0" fontId="5" fillId="0" borderId="7" xfId="0" applyFont="1" applyBorder="1" applyAlignment="1">
      <alignment horizontal="left" vertical="center"/>
    </xf>
    <xf numFmtId="0" fontId="5" fillId="0" borderId="7" xfId="0" applyFont="1" applyBorder="1" applyAlignment="1">
      <alignment horizontal="left" vertical="center" wrapText="1"/>
    </xf>
    <xf numFmtId="0" fontId="16" fillId="0" borderId="7" xfId="0" applyFont="1" applyBorder="1" applyAlignment="1">
      <alignment horizontal="left" vertical="center"/>
    </xf>
    <xf numFmtId="0" fontId="17" fillId="0" borderId="10"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left" vertical="center" wrapText="1"/>
    </xf>
    <xf numFmtId="0" fontId="3" fillId="0" borderId="10" xfId="0" applyFont="1" applyBorder="1" applyAlignment="1">
      <alignment horizontal="center" vertical="center"/>
    </xf>
    <xf numFmtId="0" fontId="4" fillId="0" borderId="0" xfId="0" applyFont="1" applyAlignment="1">
      <alignment horizontal="left" vertical="center" wrapText="1"/>
    </xf>
    <xf numFmtId="0" fontId="18" fillId="0" borderId="7" xfId="0" applyFont="1" applyBorder="1" applyAlignment="1">
      <alignment horizontal="left" vertical="center" wrapText="1"/>
    </xf>
    <xf numFmtId="0" fontId="17" fillId="0" borderId="7" xfId="0" applyFont="1" applyBorder="1" applyAlignment="1">
      <alignment horizontal="left" vertical="center"/>
    </xf>
    <xf numFmtId="0" fontId="4" fillId="0" borderId="11" xfId="0" applyFont="1" applyBorder="1" applyAlignment="1">
      <alignment horizontal="left" vertical="center" wrapText="1"/>
    </xf>
    <xf numFmtId="164" fontId="4" fillId="5" borderId="4" xfId="1" applyFont="1" applyFill="1" applyBorder="1" applyAlignment="1">
      <alignment horizontal="center" vertical="center"/>
    </xf>
    <xf numFmtId="164" fontId="4" fillId="5" borderId="12" xfId="1" applyFont="1" applyFill="1" applyBorder="1" applyAlignment="1">
      <alignment horizontal="center" vertical="center"/>
    </xf>
    <xf numFmtId="0" fontId="13" fillId="0" borderId="7" xfId="0" applyFont="1" applyBorder="1" applyAlignment="1" applyProtection="1">
      <alignment horizontal="left" vertical="center"/>
      <protection locked="0"/>
    </xf>
    <xf numFmtId="0" fontId="5"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xf>
    <xf numFmtId="164" fontId="4" fillId="0" borderId="10" xfId="1" applyFont="1" applyFill="1" applyBorder="1" applyAlignment="1">
      <alignment horizontal="center" vertical="center"/>
    </xf>
    <xf numFmtId="0" fontId="13" fillId="0" borderId="7" xfId="0" applyFont="1" applyBorder="1" applyAlignment="1">
      <alignment horizontal="left" vertical="center" wrapText="1"/>
    </xf>
    <xf numFmtId="0" fontId="19" fillId="0" borderId="7" xfId="0" applyFont="1" applyBorder="1" applyAlignment="1">
      <alignment horizontal="left" vertical="center" wrapText="1"/>
    </xf>
    <xf numFmtId="0" fontId="19" fillId="0" borderId="7" xfId="0" applyFont="1" applyBorder="1" applyAlignment="1">
      <alignment horizontal="left" vertical="center"/>
    </xf>
    <xf numFmtId="0" fontId="4" fillId="3" borderId="0" xfId="0" applyFont="1" applyFill="1" applyAlignment="1">
      <alignment horizontal="center" vertical="center"/>
    </xf>
    <xf numFmtId="0" fontId="5" fillId="0" borderId="7" xfId="0" applyFont="1" applyBorder="1" applyAlignment="1" applyProtection="1">
      <alignment horizontal="left" vertical="center"/>
      <protection locked="0"/>
    </xf>
    <xf numFmtId="1" fontId="5" fillId="0" borderId="7" xfId="0" applyNumberFormat="1" applyFont="1" applyBorder="1" applyAlignment="1">
      <alignment horizontal="center" vertical="center" wrapText="1"/>
    </xf>
    <xf numFmtId="0" fontId="13" fillId="0" borderId="0" xfId="0" applyFont="1" applyAlignment="1" applyProtection="1">
      <alignment horizontal="left" vertical="center"/>
      <protection locked="0"/>
    </xf>
    <xf numFmtId="0" fontId="4" fillId="0" borderId="6" xfId="0" applyFont="1" applyBorder="1" applyAlignment="1">
      <alignment horizontal="left" vertical="center" wrapText="1"/>
    </xf>
    <xf numFmtId="0" fontId="3" fillId="0" borderId="7" xfId="0" applyFont="1" applyBorder="1" applyAlignment="1">
      <alignment horizontal="center" vertical="center" wrapText="1"/>
    </xf>
    <xf numFmtId="3" fontId="3" fillId="0" borderId="7" xfId="0" applyNumberFormat="1" applyFont="1" applyBorder="1" applyAlignment="1">
      <alignment horizontal="center" vertical="center" wrapText="1"/>
    </xf>
    <xf numFmtId="164" fontId="3" fillId="0" borderId="7" xfId="1" applyFont="1" applyBorder="1" applyAlignment="1">
      <alignment horizontal="center" vertical="center" wrapText="1"/>
    </xf>
    <xf numFmtId="0" fontId="5" fillId="0" borderId="7" xfId="0" applyFont="1" applyBorder="1" applyAlignment="1">
      <alignment horizontal="center"/>
    </xf>
    <xf numFmtId="0" fontId="13" fillId="0" borderId="7" xfId="0" applyFont="1" applyBorder="1" applyAlignment="1">
      <alignment wrapText="1"/>
    </xf>
    <xf numFmtId="0" fontId="4" fillId="0" borderId="7" xfId="0" applyFont="1" applyBorder="1"/>
    <xf numFmtId="0" fontId="4" fillId="0" borderId="7" xfId="0" applyFont="1" applyBorder="1" applyAlignment="1">
      <alignment horizontal="center"/>
    </xf>
    <xf numFmtId="3" fontId="4" fillId="0" borderId="7" xfId="0" applyNumberFormat="1" applyFont="1" applyBorder="1" applyAlignment="1">
      <alignment horizontal="center"/>
    </xf>
    <xf numFmtId="167" fontId="4" fillId="0" borderId="7" xfId="0" applyNumberFormat="1" applyFont="1" applyBorder="1" applyAlignment="1">
      <alignment horizontal="center"/>
    </xf>
    <xf numFmtId="0" fontId="5" fillId="0" borderId="7" xfId="0" applyFont="1" applyBorder="1"/>
    <xf numFmtId="43" fontId="4" fillId="0" borderId="7" xfId="1" applyNumberFormat="1" applyFont="1" applyFill="1" applyBorder="1" applyAlignment="1">
      <alignment horizontal="center"/>
    </xf>
    <xf numFmtId="0" fontId="19" fillId="0" borderId="7" xfId="0" applyFont="1" applyBorder="1" applyAlignment="1">
      <alignment wrapText="1"/>
    </xf>
    <xf numFmtId="0" fontId="5" fillId="0" borderId="7" xfId="0" applyFont="1" applyBorder="1" applyAlignment="1">
      <alignment wrapText="1"/>
    </xf>
    <xf numFmtId="0" fontId="4" fillId="5" borderId="4" xfId="0" applyFont="1" applyFill="1" applyBorder="1"/>
    <xf numFmtId="0" fontId="4" fillId="5" borderId="4" xfId="0" applyFont="1" applyFill="1" applyBorder="1" applyAlignment="1">
      <alignment horizontal="center"/>
    </xf>
    <xf numFmtId="3" fontId="4" fillId="5" borderId="4" xfId="0" applyNumberFormat="1" applyFont="1" applyFill="1" applyBorder="1" applyAlignment="1">
      <alignment horizontal="center"/>
    </xf>
    <xf numFmtId="167" fontId="3" fillId="5" borderId="4" xfId="0" applyNumberFormat="1" applyFont="1" applyFill="1" applyBorder="1" applyAlignment="1">
      <alignment horizontal="center"/>
    </xf>
    <xf numFmtId="0" fontId="12" fillId="0" borderId="10" xfId="0" applyFont="1" applyBorder="1" applyAlignment="1">
      <alignment horizontal="left" vertical="center"/>
    </xf>
    <xf numFmtId="0" fontId="5" fillId="0" borderId="0" xfId="0" applyFont="1" applyAlignment="1">
      <alignment horizontal="left" vertical="center"/>
    </xf>
    <xf numFmtId="0" fontId="17" fillId="0" borderId="7" xfId="0" applyFont="1" applyBorder="1" applyAlignment="1">
      <alignment horizontal="center" vertical="center"/>
    </xf>
    <xf numFmtId="2" fontId="4" fillId="0" borderId="7" xfId="0" applyNumberFormat="1" applyFont="1" applyBorder="1" applyAlignment="1">
      <alignment horizontal="center" vertical="center"/>
    </xf>
    <xf numFmtId="0" fontId="20" fillId="0" borderId="7" xfId="0" applyFont="1" applyBorder="1" applyAlignment="1">
      <alignment horizontal="left" vertical="center"/>
    </xf>
    <xf numFmtId="0" fontId="14" fillId="0" borderId="7" xfId="0" applyFont="1" applyBorder="1" applyAlignment="1">
      <alignment horizontal="left" vertical="center"/>
    </xf>
    <xf numFmtId="0" fontId="4" fillId="0" borderId="11" xfId="0" applyFont="1" applyBorder="1" applyAlignment="1">
      <alignment horizontal="left" vertical="center"/>
    </xf>
    <xf numFmtId="164" fontId="4" fillId="0" borderId="6" xfId="1" applyFont="1" applyFill="1" applyBorder="1" applyAlignment="1">
      <alignment horizontal="center" vertical="center"/>
    </xf>
    <xf numFmtId="0" fontId="22" fillId="0" borderId="7" xfId="0" applyFont="1" applyBorder="1" applyAlignment="1">
      <alignment horizontal="left" vertical="center" wrapText="1"/>
    </xf>
    <xf numFmtId="0" fontId="4" fillId="0" borderId="7" xfId="0" applyFont="1" applyBorder="1" applyAlignment="1">
      <alignment horizontal="center" vertical="center" wrapText="1"/>
    </xf>
    <xf numFmtId="49" fontId="5" fillId="0" borderId="7" xfId="0" applyNumberFormat="1" applyFont="1" applyBorder="1" applyAlignment="1">
      <alignment horizontal="center" vertical="center"/>
    </xf>
    <xf numFmtId="0" fontId="23" fillId="0" borderId="7" xfId="0" applyFont="1" applyBorder="1" applyAlignment="1">
      <alignment horizontal="left" vertical="center" wrapText="1"/>
    </xf>
    <xf numFmtId="0" fontId="21" fillId="0" borderId="7" xfId="0" applyFont="1" applyBorder="1" applyAlignment="1">
      <alignment horizontal="left" vertical="center" wrapText="1"/>
    </xf>
    <xf numFmtId="164" fontId="5" fillId="0" borderId="7" xfId="1" applyFont="1" applyFill="1" applyBorder="1" applyAlignment="1">
      <alignment horizontal="center" vertical="center"/>
    </xf>
    <xf numFmtId="164" fontId="4" fillId="0" borderId="0" xfId="0" applyNumberFormat="1" applyFont="1" applyAlignment="1">
      <alignment horizontal="center" vertical="center"/>
    </xf>
    <xf numFmtId="0" fontId="24" fillId="0" borderId="7" xfId="0" applyFont="1" applyBorder="1" applyAlignment="1">
      <alignment horizontal="left" vertical="center" wrapText="1"/>
    </xf>
    <xf numFmtId="0" fontId="21" fillId="0" borderId="7" xfId="0" applyFont="1" applyBorder="1" applyAlignment="1">
      <alignment horizontal="center" vertical="center" wrapText="1"/>
    </xf>
    <xf numFmtId="9" fontId="4" fillId="0" borderId="7" xfId="2" applyFont="1" applyFill="1" applyBorder="1" applyAlignment="1">
      <alignment horizontal="center" vertical="center"/>
    </xf>
    <xf numFmtId="0" fontId="5" fillId="0" borderId="7" xfId="0" applyFont="1" applyBorder="1" applyAlignment="1">
      <alignment horizontal="center" vertical="center" wrapText="1"/>
    </xf>
    <xf numFmtId="49" fontId="5" fillId="0" borderId="7" xfId="0" quotePrefix="1" applyNumberFormat="1" applyFont="1" applyBorder="1" applyAlignment="1">
      <alignment horizontal="center" vertical="center"/>
    </xf>
    <xf numFmtId="165" fontId="5" fillId="0" borderId="7" xfId="1" applyNumberFormat="1" applyFont="1" applyFill="1" applyBorder="1" applyAlignment="1">
      <alignment horizontal="center" vertical="center"/>
    </xf>
    <xf numFmtId="0" fontId="25" fillId="0" borderId="7" xfId="0" applyFont="1" applyBorder="1" applyAlignment="1">
      <alignment horizontal="left" vertical="center"/>
    </xf>
    <xf numFmtId="3" fontId="5" fillId="0" borderId="7" xfId="0" applyNumberFormat="1" applyFont="1" applyBorder="1" applyAlignment="1">
      <alignment horizontal="center" vertical="center"/>
    </xf>
    <xf numFmtId="0" fontId="3" fillId="5" borderId="4" xfId="0" applyFont="1" applyFill="1" applyBorder="1" applyAlignment="1">
      <alignment horizontal="center" vertical="center" wrapText="1"/>
    </xf>
    <xf numFmtId="3" fontId="4" fillId="5" borderId="4" xfId="0" applyNumberFormat="1" applyFont="1" applyFill="1" applyBorder="1" applyAlignment="1">
      <alignment horizontal="center" vertical="center"/>
    </xf>
    <xf numFmtId="164" fontId="3" fillId="5" borderId="4" xfId="1" applyFont="1" applyFill="1" applyBorder="1" applyAlignment="1" applyProtection="1">
      <alignment horizontal="center" vertical="center"/>
      <protection locked="0"/>
    </xf>
    <xf numFmtId="0" fontId="4" fillId="0" borderId="11" xfId="0" applyFont="1" applyBorder="1" applyAlignment="1">
      <alignment vertical="center" wrapText="1"/>
    </xf>
    <xf numFmtId="0" fontId="4" fillId="7" borderId="4" xfId="0" applyFont="1" applyFill="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2" xfId="0" applyFont="1" applyBorder="1" applyAlignment="1">
      <alignment vertical="center" wrapText="1"/>
    </xf>
    <xf numFmtId="167" fontId="4" fillId="0" borderId="4" xfId="0" applyNumberFormat="1" applyFont="1" applyBorder="1" applyAlignment="1">
      <alignment vertical="center" wrapText="1"/>
    </xf>
    <xf numFmtId="0" fontId="4" fillId="0" borderId="1" xfId="0" applyFont="1" applyBorder="1" applyAlignment="1">
      <alignment vertical="center" wrapText="1"/>
    </xf>
    <xf numFmtId="0" fontId="4" fillId="0" borderId="4" xfId="0" applyFont="1" applyBorder="1" applyAlignment="1">
      <alignment vertical="center" wrapText="1"/>
    </xf>
    <xf numFmtId="0" fontId="3" fillId="0" borderId="1" xfId="0" applyFont="1" applyBorder="1" applyAlignment="1">
      <alignment vertical="center" wrapText="1"/>
    </xf>
    <xf numFmtId="167" fontId="3" fillId="0" borderId="4" xfId="0" applyNumberFormat="1" applyFont="1" applyBorder="1" applyAlignment="1">
      <alignment vertical="center" wrapText="1"/>
    </xf>
    <xf numFmtId="0" fontId="4" fillId="0" borderId="7" xfId="0" applyFont="1" applyBorder="1" applyAlignment="1">
      <alignment vertical="center" wrapText="1"/>
    </xf>
    <xf numFmtId="167" fontId="3" fillId="0" borderId="4" xfId="0" applyNumberFormat="1" applyFont="1" applyBorder="1" applyAlignment="1">
      <alignment horizontal="right" wrapText="1"/>
    </xf>
    <xf numFmtId="0" fontId="3" fillId="0" borderId="13" xfId="0" applyFont="1" applyBorder="1" applyAlignment="1">
      <alignment horizontal="center" vertical="center" wrapText="1"/>
    </xf>
    <xf numFmtId="165" fontId="6" fillId="8" borderId="28" xfId="1" applyNumberFormat="1" applyFont="1" applyFill="1" applyBorder="1" applyAlignment="1">
      <alignment vertical="center"/>
    </xf>
    <xf numFmtId="0" fontId="9" fillId="0" borderId="10" xfId="0" applyFont="1" applyBorder="1" applyAlignment="1">
      <alignment horizontal="left" vertical="center" wrapText="1"/>
    </xf>
    <xf numFmtId="0" fontId="11" fillId="0" borderId="10" xfId="0" applyFont="1" applyBorder="1" applyAlignment="1">
      <alignment horizontal="left" vertical="center" wrapText="1"/>
    </xf>
    <xf numFmtId="0" fontId="5" fillId="0" borderId="10" xfId="0" applyFont="1" applyBorder="1" applyAlignment="1">
      <alignment horizontal="left" vertical="center" wrapText="1"/>
    </xf>
    <xf numFmtId="49" fontId="6" fillId="0" borderId="17" xfId="0" applyNumberFormat="1" applyFont="1" applyBorder="1" applyAlignment="1">
      <alignment horizontal="justify" vertical="top" wrapText="1"/>
    </xf>
    <xf numFmtId="0" fontId="5" fillId="0" borderId="0" xfId="0" applyFont="1" applyAlignment="1" applyProtection="1">
      <alignment horizontal="left" vertical="top" wrapText="1"/>
      <protection locked="0"/>
    </xf>
    <xf numFmtId="49" fontId="8" fillId="0" borderId="18" xfId="0" applyNumberFormat="1" applyFont="1" applyBorder="1" applyAlignment="1">
      <alignment horizontal="justify" vertical="top" wrapText="1"/>
    </xf>
    <xf numFmtId="49" fontId="6" fillId="0" borderId="18" xfId="0" applyNumberFormat="1" applyFont="1" applyBorder="1" applyAlignment="1">
      <alignment horizontal="justify" vertical="top" wrapText="1"/>
    </xf>
    <xf numFmtId="0" fontId="6" fillId="0" borderId="18" xfId="0" applyFont="1" applyBorder="1" applyAlignment="1">
      <alignment horizontal="justify" vertical="top" wrapText="1"/>
    </xf>
    <xf numFmtId="3" fontId="4" fillId="0" borderId="7" xfId="0" applyNumberFormat="1"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wrapText="1"/>
    </xf>
    <xf numFmtId="164" fontId="4" fillId="0" borderId="7" xfId="1" applyFont="1" applyBorder="1" applyAlignment="1">
      <alignment horizontal="center" vertical="center" wrapText="1"/>
    </xf>
    <xf numFmtId="3" fontId="4" fillId="0" borderId="7" xfId="0" applyNumberFormat="1" applyFont="1" applyBorder="1" applyAlignment="1">
      <alignment horizontal="center" vertical="center" wrapText="1"/>
    </xf>
    <xf numFmtId="0" fontId="29" fillId="0" borderId="0" xfId="0" applyFont="1" applyAlignment="1">
      <alignment horizontal="left" vertical="center" wrapText="1"/>
    </xf>
    <xf numFmtId="3" fontId="4" fillId="0" borderId="7" xfId="0" applyNumberFormat="1" applyFont="1" applyBorder="1" applyAlignment="1">
      <alignment horizontal="left" vertical="top" wrapText="1"/>
    </xf>
    <xf numFmtId="0" fontId="3" fillId="0" borderId="12" xfId="0" applyFont="1" applyBorder="1" applyAlignment="1">
      <alignment horizontal="left" vertical="center" wrapText="1"/>
    </xf>
    <xf numFmtId="0" fontId="5" fillId="0" borderId="0" xfId="0" applyFont="1" applyAlignment="1" applyProtection="1">
      <alignment horizontal="center" vertical="center"/>
      <protection locked="0"/>
    </xf>
    <xf numFmtId="0" fontId="5" fillId="0" borderId="0" xfId="0" applyFont="1" applyAlignment="1">
      <alignment horizontal="center" vertical="center" wrapText="1"/>
    </xf>
    <xf numFmtId="0" fontId="27" fillId="0" borderId="13" xfId="0" applyFont="1" applyBorder="1" applyAlignment="1">
      <alignment vertical="center" wrapText="1"/>
    </xf>
    <xf numFmtId="0" fontId="0" fillId="0" borderId="7" xfId="0" applyBorder="1" applyAlignment="1">
      <alignment wrapText="1"/>
    </xf>
    <xf numFmtId="0" fontId="27" fillId="0" borderId="7" xfId="0" applyFont="1" applyBorder="1" applyAlignment="1">
      <alignment horizontal="center" vertical="center" wrapText="1"/>
    </xf>
    <xf numFmtId="0" fontId="28" fillId="0" borderId="7" xfId="0" applyFont="1" applyBorder="1" applyAlignment="1">
      <alignment vertical="center" wrapText="1"/>
    </xf>
    <xf numFmtId="0" fontId="0" fillId="0" borderId="11" xfId="0" applyBorder="1" applyAlignment="1">
      <alignment wrapText="1"/>
    </xf>
    <xf numFmtId="165" fontId="6" fillId="5" borderId="4" xfId="1" applyNumberFormat="1" applyFont="1" applyFill="1" applyBorder="1" applyAlignment="1">
      <alignment vertical="center"/>
    </xf>
    <xf numFmtId="165" fontId="6" fillId="8" borderId="4" xfId="1" applyNumberFormat="1" applyFont="1" applyFill="1" applyBorder="1" applyAlignment="1">
      <alignment vertical="center"/>
    </xf>
    <xf numFmtId="0" fontId="4" fillId="5" borderId="2" xfId="0" applyFont="1" applyFill="1" applyBorder="1" applyAlignment="1">
      <alignment horizontal="center" vertical="center"/>
    </xf>
    <xf numFmtId="0" fontId="3" fillId="0" borderId="11" xfId="0" applyFont="1" applyBorder="1" applyAlignment="1">
      <alignment horizontal="center" vertical="center" wrapText="1"/>
    </xf>
    <xf numFmtId="0" fontId="3" fillId="0" borderId="11" xfId="0" applyFont="1" applyBorder="1" applyAlignment="1">
      <alignment horizontal="left" vertical="center" wrapText="1"/>
    </xf>
    <xf numFmtId="3" fontId="3" fillId="0" borderId="11" xfId="0" applyNumberFormat="1" applyFont="1" applyBorder="1" applyAlignment="1">
      <alignment horizontal="center" vertical="center" wrapText="1"/>
    </xf>
    <xf numFmtId="164" fontId="3" fillId="0" borderId="11" xfId="1" applyFont="1" applyBorder="1" applyAlignment="1">
      <alignment horizontal="center" vertical="center" wrapText="1"/>
    </xf>
    <xf numFmtId="49" fontId="5" fillId="0" borderId="8" xfId="0" quotePrefix="1" applyNumberFormat="1" applyFont="1" applyBorder="1" applyAlignment="1">
      <alignment horizontal="center" vertical="justify"/>
    </xf>
    <xf numFmtId="0" fontId="5" fillId="0" borderId="22" xfId="0" applyFont="1" applyBorder="1" applyAlignment="1">
      <alignment horizontal="justify" vertical="top" wrapText="1"/>
    </xf>
    <xf numFmtId="165" fontId="6" fillId="8" borderId="32" xfId="1" applyNumberFormat="1" applyFont="1" applyFill="1" applyBorder="1" applyAlignment="1">
      <alignment vertical="center"/>
    </xf>
    <xf numFmtId="0" fontId="5" fillId="0" borderId="17" xfId="0" applyFont="1" applyBorder="1" applyAlignment="1">
      <alignment horizontal="justify" vertical="top" wrapText="1"/>
    </xf>
    <xf numFmtId="49" fontId="5" fillId="0" borderId="22" xfId="0" applyNumberFormat="1" applyFont="1" applyBorder="1" applyAlignment="1">
      <alignment horizontal="center" vertical="top"/>
    </xf>
    <xf numFmtId="49" fontId="5" fillId="0" borderId="22" xfId="0" applyNumberFormat="1" applyFont="1" applyBorder="1" applyAlignment="1">
      <alignment horizontal="justify" vertical="top" wrapText="1"/>
    </xf>
    <xf numFmtId="165" fontId="5" fillId="0" borderId="22" xfId="1" applyNumberFormat="1" applyFont="1" applyBorder="1" applyAlignment="1">
      <alignment horizontal="right" vertical="center"/>
    </xf>
    <xf numFmtId="165" fontId="5" fillId="0" borderId="33" xfId="1" applyNumberFormat="1" applyFont="1" applyFill="1" applyBorder="1" applyAlignment="1">
      <alignment vertical="center"/>
    </xf>
    <xf numFmtId="165" fontId="5" fillId="0" borderId="8" xfId="1" applyNumberFormat="1" applyFont="1" applyFill="1" applyBorder="1" applyAlignment="1">
      <alignment vertical="center"/>
    </xf>
    <xf numFmtId="165" fontId="5" fillId="0" borderId="17" xfId="1" applyNumberFormat="1" applyFont="1" applyBorder="1" applyAlignment="1">
      <alignment horizontal="right" vertical="center"/>
    </xf>
    <xf numFmtId="0" fontId="5" fillId="0" borderId="22" xfId="0" applyFont="1" applyBorder="1" applyAlignment="1">
      <alignment horizontal="center" vertical="center" wrapText="1"/>
    </xf>
    <xf numFmtId="165" fontId="5" fillId="0" borderId="22" xfId="1" applyNumberFormat="1" applyFont="1" applyBorder="1" applyAlignment="1">
      <alignment horizontal="right" vertical="center" wrapText="1"/>
    </xf>
    <xf numFmtId="165" fontId="5" fillId="0" borderId="22" xfId="1" applyNumberFormat="1" applyFont="1" applyBorder="1" applyAlignment="1">
      <alignment vertical="center"/>
    </xf>
    <xf numFmtId="0" fontId="6" fillId="0" borderId="17" xfId="0" applyFont="1" applyBorder="1" applyAlignment="1">
      <alignment horizontal="justify" vertical="top" wrapText="1"/>
    </xf>
    <xf numFmtId="0" fontId="5" fillId="0" borderId="17" xfId="0" applyFont="1" applyBorder="1" applyAlignment="1">
      <alignment horizontal="center" vertical="center" wrapText="1"/>
    </xf>
    <xf numFmtId="165" fontId="5" fillId="0" borderId="17" xfId="1" applyNumberFormat="1" applyFont="1" applyBorder="1" applyAlignment="1">
      <alignment horizontal="right" vertical="center" wrapText="1"/>
    </xf>
    <xf numFmtId="49" fontId="5" fillId="0" borderId="22" xfId="0" applyNumberFormat="1" applyFont="1" applyBorder="1" applyAlignment="1">
      <alignment horizontal="center" vertical="center"/>
    </xf>
    <xf numFmtId="164" fontId="5" fillId="0" borderId="33" xfId="1" applyFont="1" applyFill="1" applyBorder="1" applyAlignment="1">
      <alignment vertical="center"/>
    </xf>
    <xf numFmtId="164" fontId="5" fillId="0" borderId="22" xfId="1" applyFont="1" applyFill="1" applyBorder="1" applyAlignment="1">
      <alignment vertical="center"/>
    </xf>
    <xf numFmtId="0" fontId="3" fillId="4" borderId="16" xfId="0" applyFont="1" applyFill="1" applyBorder="1" applyAlignment="1">
      <alignment horizontal="center" wrapText="1"/>
    </xf>
    <xf numFmtId="0" fontId="6" fillId="8" borderId="3" xfId="0" applyFont="1" applyFill="1" applyBorder="1" applyAlignment="1">
      <alignment horizontal="right" vertical="center" indent="1"/>
    </xf>
    <xf numFmtId="0" fontId="6" fillId="8" borderId="2" xfId="0" applyFont="1" applyFill="1" applyBorder="1" applyAlignment="1">
      <alignment horizontal="right" vertical="center" indent="1"/>
    </xf>
    <xf numFmtId="0" fontId="6" fillId="8" borderId="31" xfId="0" applyFont="1" applyFill="1" applyBorder="1" applyAlignment="1">
      <alignment horizontal="right" vertical="center" inden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3" fillId="5" borderId="3" xfId="0" applyFont="1" applyFill="1" applyBorder="1" applyAlignment="1">
      <alignment wrapText="1"/>
    </xf>
    <xf numFmtId="0" fontId="3" fillId="5" borderId="2" xfId="0" applyFont="1" applyFill="1" applyBorder="1" applyAlignment="1">
      <alignment wrapText="1"/>
    </xf>
    <xf numFmtId="0" fontId="3" fillId="5" borderId="4" xfId="0" applyFont="1" applyFill="1" applyBorder="1" applyAlignment="1">
      <alignment horizontal="center" vertical="center"/>
    </xf>
    <xf numFmtId="0" fontId="6" fillId="8" borderId="28" xfId="0" applyFont="1" applyFill="1" applyBorder="1" applyAlignment="1">
      <alignment horizontal="right" vertical="center" wrapText="1" indent="1"/>
    </xf>
    <xf numFmtId="0" fontId="6" fillId="8" borderId="4" xfId="0" applyFont="1" applyFill="1" applyBorder="1" applyAlignment="1">
      <alignment horizontal="right" vertical="center" wrapText="1" indent="1"/>
    </xf>
    <xf numFmtId="0" fontId="3" fillId="2" borderId="1" xfId="0" applyFont="1" applyFill="1" applyBorder="1" applyAlignment="1">
      <alignment horizontal="center" vertical="center" wrapText="1"/>
    </xf>
    <xf numFmtId="0" fontId="6" fillId="5" borderId="4" xfId="0" applyFont="1" applyFill="1" applyBorder="1" applyAlignment="1">
      <alignment horizontal="right" vertical="center" wrapText="1" indent="1"/>
    </xf>
    <xf numFmtId="0" fontId="3" fillId="5" borderId="3"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4" xfId="0" applyFont="1" applyFill="1" applyBorder="1" applyAlignment="1">
      <alignment horizont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4" fillId="0" borderId="7" xfId="0" applyFont="1" applyBorder="1" applyAlignment="1">
      <alignment horizontal="left" vertical="center"/>
    </xf>
    <xf numFmtId="0" fontId="3" fillId="5" borderId="12" xfId="0" applyFont="1" applyFill="1" applyBorder="1" applyAlignment="1">
      <alignment horizontal="center" vertical="center"/>
    </xf>
    <xf numFmtId="0" fontId="4" fillId="0" borderId="29" xfId="0" applyFont="1" applyBorder="1" applyAlignment="1">
      <alignment horizontal="center" vertical="center"/>
    </xf>
    <xf numFmtId="0" fontId="3" fillId="5" borderId="3"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0" borderId="7" xfId="0" applyFont="1" applyBorder="1" applyAlignment="1">
      <alignment horizontal="left" vertical="center" wrapText="1"/>
    </xf>
    <xf numFmtId="0" fontId="4" fillId="0" borderId="7" xfId="0" applyFont="1" applyBorder="1" applyAlignment="1">
      <alignment horizontal="left" vertical="center" wrapText="1"/>
    </xf>
    <xf numFmtId="0" fontId="3" fillId="0" borderId="4" xfId="0" applyFont="1" applyBorder="1" applyAlignment="1">
      <alignment horizontal="center" vertical="center" wrapText="1"/>
    </xf>
    <xf numFmtId="0" fontId="3" fillId="4" borderId="23" xfId="0" applyFont="1" applyFill="1" applyBorder="1" applyAlignment="1">
      <alignment horizontal="center" wrapText="1"/>
    </xf>
    <xf numFmtId="0" fontId="3" fillId="4" borderId="25" xfId="0" applyFont="1" applyFill="1" applyBorder="1" applyAlignment="1">
      <alignment horizontal="center" wrapText="1"/>
    </xf>
    <xf numFmtId="0" fontId="3" fillId="4" borderId="26" xfId="0" applyFont="1" applyFill="1" applyBorder="1" applyAlignment="1">
      <alignment horizontal="center" wrapText="1"/>
    </xf>
    <xf numFmtId="0" fontId="3" fillId="5" borderId="21" xfId="0" applyFont="1" applyFill="1" applyBorder="1" applyAlignment="1">
      <alignment horizontal="center"/>
    </xf>
    <xf numFmtId="0" fontId="6" fillId="8" borderId="3" xfId="0" applyFont="1" applyFill="1" applyBorder="1" applyAlignment="1">
      <alignment horizontal="right" vertical="center" wrapText="1" indent="1"/>
    </xf>
    <xf numFmtId="0" fontId="6" fillId="8" borderId="2" xfId="0" applyFont="1" applyFill="1" applyBorder="1" applyAlignment="1">
      <alignment horizontal="right" vertical="center" wrapText="1" indent="1"/>
    </xf>
    <xf numFmtId="0" fontId="6" fillId="8" borderId="31" xfId="0" applyFont="1" applyFill="1" applyBorder="1" applyAlignment="1">
      <alignment horizontal="right" vertical="center" wrapText="1" indent="1"/>
    </xf>
    <xf numFmtId="0" fontId="6" fillId="8" borderId="3"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31" xfId="0"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PELELEZA%20DESIGN\BOQ\Peleleza%20Jetty%20Filled%20Bill%20of%20Quantity%20and%20Engineers%20Cost%20Estim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leleza Jetty Opt 1"/>
      <sheetName val="P.Jetty Summary Opt 1"/>
      <sheetName val="Peleleza Jetty Opt 5"/>
      <sheetName val="P.Jetty Summary Opt 5 "/>
      <sheetName val="Peleleza Jetty Opt 6"/>
      <sheetName val="P.Jetty Summary Opt 6"/>
      <sheetName val="6.4m dolphin"/>
      <sheetName val="12.5m dolphin"/>
      <sheetName val="Rebar Quantity"/>
      <sheetName val="6.4m Dolphin Materials"/>
      <sheetName val="12.5m Dolphin Materials"/>
      <sheetName val="Dolphin Material Summary"/>
      <sheetName val="Rebar Schedule vshape"/>
      <sheetName val="Peleleza Jetty Opt 1 Blank"/>
      <sheetName val="P.Jetty Summary Opt 1 Blank"/>
      <sheetName val="Peleleza Jetty Opt 5 Blank"/>
      <sheetName val="P.Jetty Summary Opt 5  Blank"/>
      <sheetName val="Peleleza Jetty Opt 6 Blank"/>
      <sheetName val="P.Jetty Summary Opt 6 Blank"/>
    </sheetNames>
    <sheetDataSet>
      <sheetData sheetId="0"/>
      <sheetData sheetId="1"/>
      <sheetData sheetId="2"/>
      <sheetData sheetId="3"/>
      <sheetData sheetId="4">
        <row r="198">
          <cell r="B198" t="str">
            <v xml:space="preserve"> PART 1:  GENERAL ITEMS</v>
          </cell>
        </row>
        <row r="349">
          <cell r="B349" t="str">
            <v xml:space="preserve"> PART 2:  GROUND INVESTIGATION</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83C3C-7345-4968-B983-F75639B16395}">
  <dimension ref="A1:A60"/>
  <sheetViews>
    <sheetView view="pageBreakPreview" topLeftCell="A30" zoomScaleNormal="100" zoomScaleSheetLayoutView="100" workbookViewId="0">
      <selection activeCell="G12" sqref="G12"/>
    </sheetView>
  </sheetViews>
  <sheetFormatPr defaultColWidth="9.1796875" defaultRowHeight="14.5" x14ac:dyDescent="0.35"/>
  <cols>
    <col min="1" max="1" width="120" style="238" customWidth="1"/>
    <col min="2" max="16384" width="9.1796875" style="238"/>
  </cols>
  <sheetData>
    <row r="1" spans="1:1" ht="23.5" x14ac:dyDescent="0.35">
      <c r="A1" s="246" t="s">
        <v>1007</v>
      </c>
    </row>
    <row r="2" spans="1:1" x14ac:dyDescent="0.35">
      <c r="A2" s="247"/>
    </row>
    <row r="3" spans="1:1" ht="23.5" x14ac:dyDescent="0.35">
      <c r="A3" s="248" t="s">
        <v>996</v>
      </c>
    </row>
    <row r="4" spans="1:1" x14ac:dyDescent="0.35">
      <c r="A4" s="247"/>
    </row>
    <row r="5" spans="1:1" x14ac:dyDescent="0.35">
      <c r="A5" s="247"/>
    </row>
    <row r="6" spans="1:1" ht="17.5" x14ac:dyDescent="0.35">
      <c r="A6" s="249" t="s">
        <v>993</v>
      </c>
    </row>
    <row r="7" spans="1:1" x14ac:dyDescent="0.35">
      <c r="A7" s="247"/>
    </row>
    <row r="8" spans="1:1" ht="29" x14ac:dyDescent="0.35">
      <c r="A8" s="247" t="s">
        <v>1008</v>
      </c>
    </row>
    <row r="9" spans="1:1" x14ac:dyDescent="0.35">
      <c r="A9" s="247"/>
    </row>
    <row r="10" spans="1:1" ht="29" x14ac:dyDescent="0.35">
      <c r="A10" s="247" t="s">
        <v>1009</v>
      </c>
    </row>
    <row r="11" spans="1:1" x14ac:dyDescent="0.35">
      <c r="A11" s="247"/>
    </row>
    <row r="12" spans="1:1" ht="29" x14ac:dyDescent="0.35">
      <c r="A12" s="247" t="s">
        <v>1010</v>
      </c>
    </row>
    <row r="13" spans="1:1" x14ac:dyDescent="0.35">
      <c r="A13" s="247"/>
    </row>
    <row r="14" spans="1:1" ht="43.5" x14ac:dyDescent="0.35">
      <c r="A14" s="247" t="s">
        <v>1011</v>
      </c>
    </row>
    <row r="15" spans="1:1" x14ac:dyDescent="0.35">
      <c r="A15" s="247"/>
    </row>
    <row r="16" spans="1:1" ht="43.5" x14ac:dyDescent="0.35">
      <c r="A16" s="247" t="s">
        <v>1012</v>
      </c>
    </row>
    <row r="17" spans="1:1" x14ac:dyDescent="0.35">
      <c r="A17" s="247"/>
    </row>
    <row r="18" spans="1:1" x14ac:dyDescent="0.35">
      <c r="A18" s="247"/>
    </row>
    <row r="19" spans="1:1" x14ac:dyDescent="0.35">
      <c r="A19" s="247"/>
    </row>
    <row r="20" spans="1:1" ht="17.5" x14ac:dyDescent="0.35">
      <c r="A20" s="249" t="s">
        <v>994</v>
      </c>
    </row>
    <row r="21" spans="1:1" x14ac:dyDescent="0.35">
      <c r="A21" s="247"/>
    </row>
    <row r="22" spans="1:1" ht="29" x14ac:dyDescent="0.35">
      <c r="A22" s="247" t="s">
        <v>1013</v>
      </c>
    </row>
    <row r="23" spans="1:1" x14ac:dyDescent="0.35">
      <c r="A23" s="247"/>
    </row>
    <row r="24" spans="1:1" ht="29" x14ac:dyDescent="0.35">
      <c r="A24" s="247" t="s">
        <v>1014</v>
      </c>
    </row>
    <row r="25" spans="1:1" x14ac:dyDescent="0.35">
      <c r="A25" s="247"/>
    </row>
    <row r="26" spans="1:1" ht="29" x14ac:dyDescent="0.35">
      <c r="A26" s="247" t="s">
        <v>1015</v>
      </c>
    </row>
    <row r="27" spans="1:1" x14ac:dyDescent="0.35">
      <c r="A27" s="247"/>
    </row>
    <row r="28" spans="1:1" ht="43.5" x14ac:dyDescent="0.35">
      <c r="A28" s="247" t="s">
        <v>1016</v>
      </c>
    </row>
    <row r="29" spans="1:1" x14ac:dyDescent="0.35">
      <c r="A29" s="247"/>
    </row>
    <row r="30" spans="1:1" x14ac:dyDescent="0.35">
      <c r="A30" s="247"/>
    </row>
    <row r="31" spans="1:1" x14ac:dyDescent="0.35">
      <c r="A31" s="247"/>
    </row>
    <row r="32" spans="1:1" ht="17.5" x14ac:dyDescent="0.35">
      <c r="A32" s="249" t="s">
        <v>1017</v>
      </c>
    </row>
    <row r="33" spans="1:1" x14ac:dyDescent="0.35">
      <c r="A33" s="247"/>
    </row>
    <row r="34" spans="1:1" ht="43.5" x14ac:dyDescent="0.35">
      <c r="A34" s="247" t="s">
        <v>1018</v>
      </c>
    </row>
    <row r="35" spans="1:1" x14ac:dyDescent="0.35">
      <c r="A35" s="247"/>
    </row>
    <row r="36" spans="1:1" ht="43.5" x14ac:dyDescent="0.35">
      <c r="A36" s="247" t="s">
        <v>1019</v>
      </c>
    </row>
    <row r="37" spans="1:1" x14ac:dyDescent="0.35">
      <c r="A37" s="247"/>
    </row>
    <row r="38" spans="1:1" x14ac:dyDescent="0.35">
      <c r="A38" s="247"/>
    </row>
    <row r="39" spans="1:1" x14ac:dyDescent="0.35">
      <c r="A39" s="247"/>
    </row>
    <row r="40" spans="1:1" ht="17.5" x14ac:dyDescent="0.35">
      <c r="A40" s="249" t="s">
        <v>1020</v>
      </c>
    </row>
    <row r="41" spans="1:1" x14ac:dyDescent="0.35">
      <c r="A41" s="247"/>
    </row>
    <row r="42" spans="1:1" x14ac:dyDescent="0.35">
      <c r="A42" s="247" t="s">
        <v>1021</v>
      </c>
    </row>
    <row r="43" spans="1:1" x14ac:dyDescent="0.35">
      <c r="A43" s="247"/>
    </row>
    <row r="44" spans="1:1" ht="29" x14ac:dyDescent="0.35">
      <c r="A44" s="247" t="s">
        <v>1022</v>
      </c>
    </row>
    <row r="45" spans="1:1" x14ac:dyDescent="0.35">
      <c r="A45" s="247"/>
    </row>
    <row r="46" spans="1:1" x14ac:dyDescent="0.35">
      <c r="A46" s="247" t="s">
        <v>1023</v>
      </c>
    </row>
    <row r="47" spans="1:1" ht="29" x14ac:dyDescent="0.35">
      <c r="A47" s="247" t="s">
        <v>1024</v>
      </c>
    </row>
    <row r="48" spans="1:1" x14ac:dyDescent="0.35">
      <c r="A48" s="247"/>
    </row>
    <row r="49" spans="1:1" ht="29" x14ac:dyDescent="0.35">
      <c r="A49" s="247" t="s">
        <v>1025</v>
      </c>
    </row>
    <row r="50" spans="1:1" x14ac:dyDescent="0.35">
      <c r="A50" s="247"/>
    </row>
    <row r="51" spans="1:1" ht="29" x14ac:dyDescent="0.35">
      <c r="A51" s="247" t="s">
        <v>1026</v>
      </c>
    </row>
    <row r="52" spans="1:1" x14ac:dyDescent="0.35">
      <c r="A52" s="247"/>
    </row>
    <row r="53" spans="1:1" ht="17.5" x14ac:dyDescent="0.35">
      <c r="A53" s="249" t="s">
        <v>995</v>
      </c>
    </row>
    <row r="54" spans="1:1" x14ac:dyDescent="0.35">
      <c r="A54" s="247"/>
    </row>
    <row r="55" spans="1:1" ht="29" x14ac:dyDescent="0.35">
      <c r="A55" s="247" t="s">
        <v>1027</v>
      </c>
    </row>
    <row r="56" spans="1:1" x14ac:dyDescent="0.35">
      <c r="A56" s="247"/>
    </row>
    <row r="57" spans="1:1" ht="43.5" x14ac:dyDescent="0.35">
      <c r="A57" s="247" t="s">
        <v>1028</v>
      </c>
    </row>
    <row r="58" spans="1:1" x14ac:dyDescent="0.35">
      <c r="A58" s="247"/>
    </row>
    <row r="59" spans="1:1" ht="43.5" x14ac:dyDescent="0.35">
      <c r="A59" s="247" t="s">
        <v>1029</v>
      </c>
    </row>
    <row r="60" spans="1:1" ht="15" thickBot="1" x14ac:dyDescent="0.4">
      <c r="A60" s="250"/>
    </row>
  </sheetData>
  <pageMargins left="0.7" right="0.7" top="0.75" bottom="0.75" header="0.3" footer="0.3"/>
  <pageSetup scale="5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9A428-C22E-4BA9-94BC-B1BB1E0CB467}">
  <dimension ref="A1:F23"/>
  <sheetViews>
    <sheetView view="pageBreakPreview" topLeftCell="A13" zoomScaleNormal="78" zoomScaleSheetLayoutView="100" workbookViewId="0">
      <selection activeCell="I25" sqref="I25"/>
    </sheetView>
  </sheetViews>
  <sheetFormatPr defaultColWidth="9.1796875" defaultRowHeight="15.5" x14ac:dyDescent="0.35"/>
  <cols>
    <col min="1" max="1" width="10.1796875" style="75" customWidth="1"/>
    <col min="2" max="2" width="62" style="92" customWidth="1"/>
    <col min="3" max="3" width="8.81640625" style="75" customWidth="1"/>
    <col min="4" max="4" width="12.81640625" style="75" customWidth="1"/>
    <col min="5" max="5" width="15.81640625" style="84" customWidth="1"/>
    <col min="6" max="6" width="23.26953125" style="93" customWidth="1"/>
    <col min="7" max="7" width="18.7265625" style="75" customWidth="1"/>
    <col min="8" max="11" width="9.1796875" style="75"/>
    <col min="12" max="12" width="20.7265625" style="75" customWidth="1"/>
    <col min="13" max="16384" width="9.1796875" style="75"/>
  </cols>
  <sheetData>
    <row r="1" spans="1:6" ht="16" thickBot="1" x14ac:dyDescent="0.4">
      <c r="A1" s="281" t="s">
        <v>742</v>
      </c>
      <c r="B1" s="282"/>
      <c r="C1" s="282"/>
      <c r="D1" s="282"/>
      <c r="E1" s="282"/>
      <c r="F1" s="283"/>
    </row>
    <row r="2" spans="1:6" ht="16" thickBot="1" x14ac:dyDescent="0.4">
      <c r="A2" s="281"/>
      <c r="B2" s="282"/>
      <c r="C2" s="282"/>
      <c r="D2" s="282"/>
      <c r="E2" s="282"/>
      <c r="F2" s="283"/>
    </row>
    <row r="3" spans="1:6" ht="28.5" customHeight="1" thickBot="1" x14ac:dyDescent="0.4">
      <c r="A3" s="281" t="s">
        <v>716</v>
      </c>
      <c r="B3" s="282"/>
      <c r="C3" s="282"/>
      <c r="D3" s="282"/>
      <c r="E3" s="282"/>
      <c r="F3" s="283"/>
    </row>
    <row r="4" spans="1:6" s="80" customFormat="1" ht="16" thickBot="1" x14ac:dyDescent="0.4">
      <c r="A4" s="76" t="s">
        <v>0</v>
      </c>
      <c r="B4" s="77" t="s">
        <v>1</v>
      </c>
      <c r="C4" s="76" t="s">
        <v>2</v>
      </c>
      <c r="D4" s="76" t="s">
        <v>3</v>
      </c>
      <c r="E4" s="78" t="s">
        <v>4</v>
      </c>
      <c r="F4" s="79" t="s">
        <v>5</v>
      </c>
    </row>
    <row r="5" spans="1:6" ht="42" customHeight="1" x14ac:dyDescent="0.35">
      <c r="A5" s="119"/>
      <c r="B5" s="120" t="s">
        <v>719</v>
      </c>
      <c r="C5" s="121"/>
      <c r="D5" s="122"/>
      <c r="E5" s="123"/>
      <c r="F5" s="124"/>
    </row>
    <row r="6" spans="1:6" x14ac:dyDescent="0.35">
      <c r="A6" s="125"/>
      <c r="B6" s="126"/>
      <c r="D6" s="81"/>
      <c r="E6" s="106"/>
      <c r="F6" s="97"/>
    </row>
    <row r="7" spans="1:6" x14ac:dyDescent="0.35">
      <c r="A7" s="125"/>
      <c r="B7" s="127" t="s">
        <v>205</v>
      </c>
      <c r="D7" s="81"/>
      <c r="E7" s="106"/>
      <c r="F7" s="97"/>
    </row>
    <row r="8" spans="1:6" x14ac:dyDescent="0.35">
      <c r="A8" s="125"/>
      <c r="B8" s="127"/>
      <c r="D8" s="81"/>
      <c r="E8" s="106"/>
      <c r="F8" s="97"/>
    </row>
    <row r="9" spans="1:6" ht="51" customHeight="1" x14ac:dyDescent="0.35">
      <c r="A9" s="128" t="s">
        <v>958</v>
      </c>
      <c r="B9" s="129" t="s">
        <v>206</v>
      </c>
      <c r="C9" s="130" t="s">
        <v>31</v>
      </c>
      <c r="D9" s="131">
        <v>1</v>
      </c>
      <c r="E9" s="131"/>
      <c r="F9" s="132">
        <f>E9*D9</f>
        <v>0</v>
      </c>
    </row>
    <row r="10" spans="1:6" x14ac:dyDescent="0.35">
      <c r="A10" s="133"/>
      <c r="B10" s="129"/>
      <c r="C10" s="244"/>
      <c r="D10" s="131"/>
      <c r="E10" s="131"/>
      <c r="F10" s="132">
        <f t="shared" ref="F10:F19" si="0">E10*D10</f>
        <v>0</v>
      </c>
    </row>
    <row r="11" spans="1:6" x14ac:dyDescent="0.35">
      <c r="A11" s="128" t="s">
        <v>959</v>
      </c>
      <c r="B11" s="134" t="s">
        <v>207</v>
      </c>
      <c r="C11" s="244"/>
      <c r="D11" s="131"/>
      <c r="E11" s="131"/>
      <c r="F11" s="132">
        <f t="shared" si="0"/>
        <v>0</v>
      </c>
    </row>
    <row r="12" spans="1:6" x14ac:dyDescent="0.35">
      <c r="A12" s="133"/>
      <c r="B12" s="129"/>
      <c r="C12" s="244"/>
      <c r="D12" s="131"/>
      <c r="E12" s="131"/>
      <c r="F12" s="132">
        <f t="shared" si="0"/>
        <v>0</v>
      </c>
    </row>
    <row r="13" spans="1:6" ht="124" x14ac:dyDescent="0.35">
      <c r="A13" s="133"/>
      <c r="B13" s="129" t="s">
        <v>766</v>
      </c>
      <c r="C13" s="244" t="s">
        <v>31</v>
      </c>
      <c r="D13" s="131">
        <v>1</v>
      </c>
      <c r="E13" s="131"/>
      <c r="F13" s="132">
        <f t="shared" si="0"/>
        <v>0</v>
      </c>
    </row>
    <row r="14" spans="1:6" x14ac:dyDescent="0.35">
      <c r="A14" s="133"/>
      <c r="B14" s="129"/>
      <c r="C14" s="244"/>
      <c r="D14" s="131"/>
      <c r="E14" s="131"/>
      <c r="F14" s="132"/>
    </row>
    <row r="15" spans="1:6" ht="31" x14ac:dyDescent="0.35">
      <c r="A15" s="133"/>
      <c r="B15" s="147" t="s">
        <v>752</v>
      </c>
      <c r="C15" s="206" t="s">
        <v>25</v>
      </c>
      <c r="D15" s="208">
        <v>1</v>
      </c>
      <c r="E15" s="205">
        <v>0.15</v>
      </c>
      <c r="F15" s="132">
        <f>E15*E13</f>
        <v>0</v>
      </c>
    </row>
    <row r="16" spans="1:6" x14ac:dyDescent="0.35">
      <c r="A16" s="133"/>
      <c r="B16" s="147"/>
      <c r="C16" s="245"/>
      <c r="D16" s="208"/>
      <c r="E16" s="205"/>
      <c r="F16" s="132"/>
    </row>
    <row r="17" spans="1:6" x14ac:dyDescent="0.35">
      <c r="A17" s="128" t="s">
        <v>960</v>
      </c>
      <c r="B17" s="134" t="s">
        <v>208</v>
      </c>
      <c r="C17" s="244"/>
      <c r="D17" s="131"/>
      <c r="E17" s="131"/>
      <c r="F17" s="132">
        <f t="shared" si="0"/>
        <v>0</v>
      </c>
    </row>
    <row r="18" spans="1:6" x14ac:dyDescent="0.35">
      <c r="A18" s="133"/>
      <c r="B18" s="129"/>
      <c r="C18" s="244"/>
      <c r="D18" s="131"/>
      <c r="E18" s="131"/>
      <c r="F18" s="132">
        <f t="shared" si="0"/>
        <v>0</v>
      </c>
    </row>
    <row r="19" spans="1:6" ht="77.5" x14ac:dyDescent="0.35">
      <c r="A19" s="133"/>
      <c r="B19" s="129" t="s">
        <v>753</v>
      </c>
      <c r="C19" s="244" t="s">
        <v>31</v>
      </c>
      <c r="D19" s="131">
        <v>1</v>
      </c>
      <c r="E19" s="131"/>
      <c r="F19" s="132">
        <f t="shared" si="0"/>
        <v>0</v>
      </c>
    </row>
    <row r="20" spans="1:6" x14ac:dyDescent="0.35">
      <c r="A20" s="133"/>
      <c r="B20" s="129"/>
      <c r="C20" s="244"/>
      <c r="D20" s="135"/>
      <c r="E20" s="106"/>
      <c r="F20" s="136"/>
    </row>
    <row r="21" spans="1:6" x14ac:dyDescent="0.35">
      <c r="A21" s="125"/>
      <c r="B21" s="126"/>
      <c r="D21" s="81"/>
      <c r="E21" s="106"/>
      <c r="F21" s="97"/>
    </row>
    <row r="22" spans="1:6" ht="16" thickBot="1" x14ac:dyDescent="0.4">
      <c r="A22" s="133"/>
      <c r="B22" s="129"/>
      <c r="C22" s="244"/>
      <c r="D22" s="135"/>
      <c r="E22" s="106"/>
      <c r="F22" s="136"/>
    </row>
    <row r="23" spans="1:6" ht="16" thickBot="1" x14ac:dyDescent="0.4">
      <c r="A23" s="108"/>
      <c r="B23" s="102" t="s">
        <v>161</v>
      </c>
      <c r="C23" s="109"/>
      <c r="D23" s="108"/>
      <c r="E23" s="110"/>
      <c r="F23" s="89">
        <f>SUM(F7:F22)</f>
        <v>0</v>
      </c>
    </row>
  </sheetData>
  <mergeCells count="3">
    <mergeCell ref="A1:F1"/>
    <mergeCell ref="A2:F2"/>
    <mergeCell ref="A3:F3"/>
  </mergeCells>
  <printOptions horizontalCentered="1" verticalCentered="1"/>
  <pageMargins left="0.45" right="0.45" top="0.5" bottom="0.5" header="0.3" footer="0.3"/>
  <pageSetup paperSize="9" scale="71" orientation="portrait" r:id="rId1"/>
  <headerFooter>
    <oddHeader xml:space="preserve">&amp;CPROPOSED REHABILITATION AND EXTENSION OF PELELEZA JETTY </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1C441-5B29-472A-B499-19FF5051645D}">
  <dimension ref="A1:N13"/>
  <sheetViews>
    <sheetView view="pageBreakPreview" zoomScaleNormal="78" zoomScaleSheetLayoutView="100" workbookViewId="0">
      <selection activeCell="G16" sqref="G16"/>
    </sheetView>
  </sheetViews>
  <sheetFormatPr defaultColWidth="9.1796875" defaultRowHeight="15.5" x14ac:dyDescent="0.35"/>
  <cols>
    <col min="1" max="1" width="10.7265625" style="75" customWidth="1"/>
    <col min="2" max="2" width="62" style="92" customWidth="1"/>
    <col min="3" max="3" width="8.81640625" style="75" customWidth="1"/>
    <col min="4" max="4" width="16.453125" style="75" customWidth="1"/>
    <col min="5" max="5" width="14.81640625" style="84" customWidth="1"/>
    <col min="6" max="6" width="18.453125" style="93" customWidth="1"/>
    <col min="7" max="7" width="18.7265625" style="75" customWidth="1"/>
    <col min="8" max="11" width="9.1796875" style="75"/>
    <col min="12" max="12" width="20.7265625" style="75" customWidth="1"/>
    <col min="13" max="16384" width="9.1796875" style="75"/>
  </cols>
  <sheetData>
    <row r="1" spans="1:14" ht="16" thickBot="1" x14ac:dyDescent="0.4">
      <c r="A1" s="281" t="s">
        <v>742</v>
      </c>
      <c r="B1" s="282"/>
      <c r="C1" s="282"/>
      <c r="D1" s="282"/>
      <c r="E1" s="282"/>
      <c r="F1" s="283"/>
    </row>
    <row r="2" spans="1:14" ht="16" thickBot="1" x14ac:dyDescent="0.4">
      <c r="A2" s="281"/>
      <c r="B2" s="282"/>
      <c r="C2" s="282"/>
      <c r="D2" s="282"/>
      <c r="E2" s="282"/>
      <c r="F2" s="283"/>
    </row>
    <row r="3" spans="1:14" ht="16" thickBot="1" x14ac:dyDescent="0.4">
      <c r="A3" s="281" t="s">
        <v>715</v>
      </c>
      <c r="B3" s="282"/>
      <c r="C3" s="282"/>
      <c r="D3" s="282"/>
      <c r="E3" s="282"/>
      <c r="F3" s="283"/>
    </row>
    <row r="4" spans="1:14" s="80" customFormat="1" ht="16" thickBot="1" x14ac:dyDescent="0.4">
      <c r="A4" s="76" t="s">
        <v>0</v>
      </c>
      <c r="B4" s="77" t="s">
        <v>1</v>
      </c>
      <c r="C4" s="76" t="s">
        <v>2</v>
      </c>
      <c r="D4" s="76" t="s">
        <v>3</v>
      </c>
      <c r="E4" s="78" t="s">
        <v>4</v>
      </c>
      <c r="F4" s="79" t="s">
        <v>5</v>
      </c>
    </row>
    <row r="5" spans="1:14" ht="31" x14ac:dyDescent="0.35">
      <c r="A5" s="81"/>
      <c r="B5" s="104" t="s">
        <v>744</v>
      </c>
      <c r="C5" s="81"/>
      <c r="E5" s="91"/>
      <c r="F5" s="85"/>
    </row>
    <row r="6" spans="1:14" x14ac:dyDescent="0.35">
      <c r="A6" s="81"/>
      <c r="C6" s="81"/>
      <c r="E6" s="91"/>
      <c r="F6" s="85"/>
      <c r="H6" s="75" t="s">
        <v>162</v>
      </c>
    </row>
    <row r="7" spans="1:14" x14ac:dyDescent="0.35">
      <c r="A7" s="81"/>
      <c r="C7" s="81"/>
      <c r="E7" s="91"/>
      <c r="F7" s="85"/>
    </row>
    <row r="8" spans="1:14" ht="58.5" customHeight="1" x14ac:dyDescent="0.35">
      <c r="A8" s="81" t="s">
        <v>961</v>
      </c>
      <c r="B8" s="153" t="s">
        <v>745</v>
      </c>
      <c r="C8" s="81" t="s">
        <v>209</v>
      </c>
      <c r="D8" s="75">
        <v>6000</v>
      </c>
      <c r="E8" s="91"/>
      <c r="F8" s="85">
        <f>D8*E8</f>
        <v>0</v>
      </c>
    </row>
    <row r="9" spans="1:14" x14ac:dyDescent="0.35">
      <c r="A9" s="81"/>
      <c r="B9" s="112"/>
      <c r="C9" s="81"/>
      <c r="E9" s="91"/>
      <c r="F9" s="85"/>
      <c r="L9" s="75" t="s">
        <v>166</v>
      </c>
      <c r="N9" s="75" t="s">
        <v>167</v>
      </c>
    </row>
    <row r="10" spans="1:14" ht="62" x14ac:dyDescent="0.35">
      <c r="A10" s="81" t="s">
        <v>962</v>
      </c>
      <c r="B10" s="153" t="s">
        <v>767</v>
      </c>
      <c r="C10" s="81" t="s">
        <v>201</v>
      </c>
      <c r="D10" s="75">
        <v>200</v>
      </c>
      <c r="E10" s="91"/>
      <c r="F10" s="85">
        <f>D10*E10</f>
        <v>0</v>
      </c>
    </row>
    <row r="11" spans="1:14" x14ac:dyDescent="0.35">
      <c r="A11" s="81"/>
      <c r="B11" s="112"/>
      <c r="C11" s="81"/>
      <c r="E11" s="91"/>
      <c r="F11" s="85"/>
    </row>
    <row r="12" spans="1:14" ht="16" thickBot="1" x14ac:dyDescent="0.4">
      <c r="A12" s="114"/>
      <c r="B12" s="115"/>
      <c r="C12" s="114"/>
      <c r="D12" s="116"/>
      <c r="E12" s="117"/>
      <c r="F12" s="118"/>
      <c r="I12" s="75" t="s">
        <v>169</v>
      </c>
      <c r="K12" s="75">
        <v>12</v>
      </c>
      <c r="M12" s="75" t="s">
        <v>170</v>
      </c>
      <c r="N12" s="75" t="s">
        <v>171</v>
      </c>
    </row>
    <row r="13" spans="1:14" ht="16" thickBot="1" x14ac:dyDescent="0.4">
      <c r="A13" s="108"/>
      <c r="B13" s="102" t="s">
        <v>161</v>
      </c>
      <c r="C13" s="109"/>
      <c r="D13" s="108"/>
      <c r="E13" s="110"/>
      <c r="F13" s="89">
        <f>SUM(F7:F12)</f>
        <v>0</v>
      </c>
    </row>
  </sheetData>
  <mergeCells count="3">
    <mergeCell ref="A1:F1"/>
    <mergeCell ref="A2:F2"/>
    <mergeCell ref="A3:F3"/>
  </mergeCells>
  <printOptions horizontalCentered="1" verticalCentered="1"/>
  <pageMargins left="0.45" right="0.45" top="0.5" bottom="0.5" header="0.3" footer="0.3"/>
  <pageSetup paperSize="9" scale="72" orientation="portrait" r:id="rId1"/>
  <headerFooter>
    <oddHeader xml:space="preserve">&amp;CPROPOSED REHABILITATION AND EXTENSION OF PELELEZA JETTY </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A4B1F-A5BF-46F4-A24B-F71E8FC9A722}">
  <dimension ref="A1:F11"/>
  <sheetViews>
    <sheetView view="pageBreakPreview" zoomScaleNormal="78" zoomScaleSheetLayoutView="100" workbookViewId="0">
      <selection sqref="A1:F11"/>
    </sheetView>
  </sheetViews>
  <sheetFormatPr defaultColWidth="9.1796875" defaultRowHeight="15.5" x14ac:dyDescent="0.35"/>
  <cols>
    <col min="1" max="1" width="8.26953125" style="75" customWidth="1"/>
    <col min="2" max="2" width="62" style="92" customWidth="1"/>
    <col min="3" max="3" width="8.81640625" style="75" customWidth="1"/>
    <col min="4" max="4" width="16.453125" style="75" customWidth="1"/>
    <col min="5" max="5" width="16.7265625" style="84" customWidth="1"/>
    <col min="6" max="6" width="21.453125" style="93" customWidth="1"/>
    <col min="7" max="7" width="18.7265625" style="75" customWidth="1"/>
    <col min="8" max="11" width="9.1796875" style="75"/>
    <col min="12" max="12" width="20.7265625" style="75" customWidth="1"/>
    <col min="13" max="16384" width="9.1796875" style="75"/>
  </cols>
  <sheetData>
    <row r="1" spans="1:6" ht="16" thickBot="1" x14ac:dyDescent="0.4">
      <c r="A1" s="281" t="s">
        <v>742</v>
      </c>
      <c r="B1" s="282"/>
      <c r="C1" s="282"/>
      <c r="D1" s="282"/>
      <c r="E1" s="282"/>
      <c r="F1" s="283"/>
    </row>
    <row r="2" spans="1:6" ht="16" thickBot="1" x14ac:dyDescent="0.4">
      <c r="A2" s="281"/>
      <c r="B2" s="282"/>
      <c r="C2" s="282"/>
      <c r="D2" s="282"/>
      <c r="E2" s="282"/>
      <c r="F2" s="283"/>
    </row>
    <row r="3" spans="1:6" ht="16" thickBot="1" x14ac:dyDescent="0.4">
      <c r="A3" s="281" t="s">
        <v>725</v>
      </c>
      <c r="B3" s="282"/>
      <c r="C3" s="282"/>
      <c r="D3" s="282"/>
      <c r="E3" s="282"/>
      <c r="F3" s="283"/>
    </row>
    <row r="4" spans="1:6" s="80" customFormat="1" ht="31.5" thickBot="1" x14ac:dyDescent="0.4">
      <c r="A4" s="76" t="s">
        <v>0</v>
      </c>
      <c r="B4" s="77" t="s">
        <v>1</v>
      </c>
      <c r="C4" s="76" t="s">
        <v>2</v>
      </c>
      <c r="D4" s="76" t="s">
        <v>3</v>
      </c>
      <c r="E4" s="78" t="s">
        <v>4</v>
      </c>
      <c r="F4" s="79" t="s">
        <v>5</v>
      </c>
    </row>
    <row r="5" spans="1:6" x14ac:dyDescent="0.35">
      <c r="A5" s="81"/>
      <c r="B5" s="104" t="s">
        <v>723</v>
      </c>
      <c r="C5" s="81"/>
      <c r="E5" s="91"/>
      <c r="F5" s="85"/>
    </row>
    <row r="6" spans="1:6" x14ac:dyDescent="0.35">
      <c r="A6" s="81"/>
      <c r="B6" s="104"/>
      <c r="C6" s="81"/>
      <c r="E6" s="91"/>
      <c r="F6" s="85"/>
    </row>
    <row r="7" spans="1:6" x14ac:dyDescent="0.35">
      <c r="A7" s="81"/>
      <c r="B7" s="104" t="s">
        <v>159</v>
      </c>
      <c r="C7" s="105"/>
      <c r="D7" s="81"/>
      <c r="E7" s="106"/>
      <c r="F7" s="97"/>
    </row>
    <row r="8" spans="1:6" ht="174" customHeight="1" thickBot="1" x14ac:dyDescent="0.4">
      <c r="A8" s="81" t="s">
        <v>963</v>
      </c>
      <c r="B8" s="107" t="s">
        <v>768</v>
      </c>
      <c r="C8" s="75" t="s">
        <v>31</v>
      </c>
      <c r="D8" s="81">
        <v>1</v>
      </c>
      <c r="E8" s="97"/>
      <c r="F8" s="97"/>
    </row>
    <row r="9" spans="1:6" x14ac:dyDescent="0.35">
      <c r="A9" s="81"/>
      <c r="B9" s="107"/>
      <c r="D9" s="81"/>
      <c r="E9" s="106"/>
      <c r="F9" s="97"/>
    </row>
    <row r="10" spans="1:6" ht="62.5" thickBot="1" x14ac:dyDescent="0.4">
      <c r="A10" s="81" t="s">
        <v>964</v>
      </c>
      <c r="B10" s="107" t="s">
        <v>160</v>
      </c>
      <c r="C10" s="75" t="s">
        <v>32</v>
      </c>
      <c r="D10" s="81">
        <v>3</v>
      </c>
      <c r="E10" s="106"/>
      <c r="F10" s="97">
        <f>D10*E10</f>
        <v>0</v>
      </c>
    </row>
    <row r="11" spans="1:6" ht="16" thickBot="1" x14ac:dyDescent="0.4">
      <c r="A11" s="108"/>
      <c r="B11" s="102" t="s">
        <v>161</v>
      </c>
      <c r="C11" s="109"/>
      <c r="D11" s="108"/>
      <c r="E11" s="110"/>
      <c r="F11" s="89">
        <f>SUM(F8:F10)</f>
        <v>0</v>
      </c>
    </row>
  </sheetData>
  <mergeCells count="3">
    <mergeCell ref="A1:F1"/>
    <mergeCell ref="A2:F2"/>
    <mergeCell ref="A3:F3"/>
  </mergeCells>
  <printOptions horizontalCentered="1" verticalCentered="1"/>
  <pageMargins left="0.45" right="0.45" top="0.5" bottom="0.5" header="0.3" footer="0.3"/>
  <pageSetup paperSize="9" scale="71" orientation="portrait" r:id="rId1"/>
  <headerFooter>
    <oddHeader xml:space="preserve">&amp;CPROPOSED REHABILITATION AND EXTENSION OF PELELEZA JETTY </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7E23E-E908-485E-B211-A7B2B9B68254}">
  <dimension ref="A1:F164"/>
  <sheetViews>
    <sheetView view="pageBreakPreview" topLeftCell="A138" zoomScale="80" zoomScaleNormal="78" zoomScaleSheetLayoutView="80" zoomScalePageLayoutView="80" workbookViewId="0">
      <selection activeCell="L148" sqref="L148"/>
    </sheetView>
  </sheetViews>
  <sheetFormatPr defaultColWidth="9.1796875" defaultRowHeight="15.5" x14ac:dyDescent="0.35"/>
  <cols>
    <col min="1" max="1" width="13" style="75" customWidth="1"/>
    <col min="2" max="2" width="68" style="153" customWidth="1"/>
    <col min="3" max="3" width="8.81640625" style="75" customWidth="1"/>
    <col min="4" max="4" width="16.453125" style="75" customWidth="1"/>
    <col min="5" max="5" width="15.81640625" style="84" customWidth="1"/>
    <col min="6" max="6" width="23.1796875" style="93" customWidth="1"/>
    <col min="7" max="7" width="18.7265625" style="75" customWidth="1"/>
    <col min="8" max="11" width="9.1796875" style="75"/>
    <col min="12" max="12" width="20.7265625" style="75" customWidth="1"/>
    <col min="13" max="16384" width="9.1796875" style="75"/>
  </cols>
  <sheetData>
    <row r="1" spans="1:6" ht="16" thickBot="1" x14ac:dyDescent="0.4">
      <c r="A1" s="281" t="s">
        <v>742</v>
      </c>
      <c r="B1" s="282"/>
      <c r="C1" s="282"/>
      <c r="D1" s="282"/>
      <c r="E1" s="282"/>
      <c r="F1" s="283"/>
    </row>
    <row r="2" spans="1:6" ht="16" thickBot="1" x14ac:dyDescent="0.4">
      <c r="A2" s="281"/>
      <c r="B2" s="282"/>
      <c r="C2" s="282"/>
      <c r="D2" s="282"/>
      <c r="E2" s="282"/>
      <c r="F2" s="283"/>
    </row>
    <row r="3" spans="1:6" ht="16" thickBot="1" x14ac:dyDescent="0.4">
      <c r="A3" s="281" t="s">
        <v>724</v>
      </c>
      <c r="B3" s="282"/>
      <c r="C3" s="282"/>
      <c r="D3" s="282"/>
      <c r="E3" s="282"/>
      <c r="F3" s="283"/>
    </row>
    <row r="4" spans="1:6" ht="16" thickBot="1" x14ac:dyDescent="0.4">
      <c r="A4" s="302" t="s">
        <v>731</v>
      </c>
      <c r="B4" s="302"/>
      <c r="C4" s="302"/>
      <c r="D4" s="302"/>
      <c r="E4" s="302"/>
      <c r="F4" s="302"/>
    </row>
    <row r="5" spans="1:6" s="80" customFormat="1" ht="16.5" thickTop="1" thickBot="1" x14ac:dyDescent="0.4">
      <c r="A5" s="76" t="s">
        <v>0</v>
      </c>
      <c r="B5" s="77" t="s">
        <v>1</v>
      </c>
      <c r="C5" s="76" t="s">
        <v>2</v>
      </c>
      <c r="D5" s="76" t="s">
        <v>3</v>
      </c>
      <c r="E5" s="78" t="s">
        <v>4</v>
      </c>
      <c r="F5" s="79" t="s">
        <v>5</v>
      </c>
    </row>
    <row r="6" spans="1:6" x14ac:dyDescent="0.35">
      <c r="A6" s="81"/>
      <c r="B6" s="107"/>
      <c r="C6" s="83"/>
      <c r="D6" s="83"/>
      <c r="F6" s="85"/>
    </row>
    <row r="7" spans="1:6" x14ac:dyDescent="0.35">
      <c r="A7" s="81"/>
      <c r="B7" s="107"/>
      <c r="C7" s="83"/>
      <c r="D7" s="83"/>
      <c r="F7" s="85"/>
    </row>
    <row r="8" spans="1:6" x14ac:dyDescent="0.35">
      <c r="A8" s="86" t="s">
        <v>799</v>
      </c>
      <c r="B8" s="94" t="s">
        <v>732</v>
      </c>
      <c r="D8" s="81"/>
      <c r="F8" s="85"/>
    </row>
    <row r="9" spans="1:6" x14ac:dyDescent="0.35">
      <c r="A9" s="86"/>
      <c r="B9" s="95" t="s">
        <v>210</v>
      </c>
      <c r="D9" s="81"/>
      <c r="F9" s="85"/>
    </row>
    <row r="10" spans="1:6" x14ac:dyDescent="0.35">
      <c r="A10" s="86"/>
      <c r="B10" s="95" t="s">
        <v>211</v>
      </c>
      <c r="D10" s="81"/>
      <c r="F10" s="85"/>
    </row>
    <row r="11" spans="1:6" x14ac:dyDescent="0.35">
      <c r="A11" s="86"/>
      <c r="B11" s="95" t="s">
        <v>212</v>
      </c>
      <c r="D11" s="81"/>
      <c r="F11" s="85"/>
    </row>
    <row r="12" spans="1:6" x14ac:dyDescent="0.35">
      <c r="A12" s="86"/>
      <c r="B12" s="95"/>
      <c r="D12" s="81"/>
      <c r="F12" s="85"/>
    </row>
    <row r="13" spans="1:6" x14ac:dyDescent="0.35">
      <c r="A13" s="81"/>
      <c r="B13" s="107"/>
      <c r="C13" s="83"/>
      <c r="D13" s="83"/>
      <c r="F13" s="85"/>
    </row>
    <row r="14" spans="1:6" x14ac:dyDescent="0.35">
      <c r="A14" s="81" t="s">
        <v>800</v>
      </c>
      <c r="B14" s="107" t="s">
        <v>213</v>
      </c>
      <c r="C14" s="83" t="s">
        <v>50</v>
      </c>
      <c r="D14" s="83">
        <v>1</v>
      </c>
      <c r="F14" s="85">
        <f>E14*D14</f>
        <v>0</v>
      </c>
    </row>
    <row r="15" spans="1:6" x14ac:dyDescent="0.35">
      <c r="A15" s="81"/>
      <c r="B15" s="107"/>
      <c r="C15" s="83"/>
      <c r="D15" s="83"/>
      <c r="F15" s="85"/>
    </row>
    <row r="16" spans="1:6" x14ac:dyDescent="0.35">
      <c r="A16" s="81"/>
      <c r="B16" s="107"/>
      <c r="C16" s="83"/>
      <c r="D16" s="83"/>
      <c r="F16" s="85"/>
    </row>
    <row r="17" spans="1:6" x14ac:dyDescent="0.35">
      <c r="A17" s="81" t="s">
        <v>801</v>
      </c>
      <c r="B17" s="107" t="s">
        <v>214</v>
      </c>
      <c r="C17" s="83" t="s">
        <v>50</v>
      </c>
      <c r="D17" s="83">
        <v>1</v>
      </c>
      <c r="F17" s="85">
        <f>E17*D17</f>
        <v>0</v>
      </c>
    </row>
    <row r="18" spans="1:6" x14ac:dyDescent="0.35">
      <c r="A18" s="81"/>
      <c r="B18" s="107"/>
      <c r="C18" s="83"/>
      <c r="D18" s="83"/>
      <c r="F18" s="85"/>
    </row>
    <row r="19" spans="1:6" x14ac:dyDescent="0.35">
      <c r="A19" s="81"/>
      <c r="B19" s="107"/>
      <c r="C19" s="83"/>
      <c r="D19" s="83"/>
      <c r="F19" s="85"/>
    </row>
    <row r="20" spans="1:6" x14ac:dyDescent="0.35">
      <c r="A20" s="81" t="s">
        <v>802</v>
      </c>
      <c r="B20" s="107" t="s">
        <v>215</v>
      </c>
      <c r="C20" s="83" t="s">
        <v>50</v>
      </c>
      <c r="D20" s="83">
        <v>1</v>
      </c>
      <c r="F20" s="85">
        <f>E20*D20</f>
        <v>0</v>
      </c>
    </row>
    <row r="21" spans="1:6" x14ac:dyDescent="0.35">
      <c r="A21" s="81"/>
      <c r="B21" s="107"/>
      <c r="C21" s="83"/>
      <c r="D21" s="83"/>
      <c r="F21" s="85"/>
    </row>
    <row r="22" spans="1:6" x14ac:dyDescent="0.35">
      <c r="A22" s="81"/>
      <c r="B22" s="107"/>
      <c r="C22" s="83"/>
      <c r="D22" s="83"/>
      <c r="F22" s="85"/>
    </row>
    <row r="23" spans="1:6" x14ac:dyDescent="0.35">
      <c r="A23" s="81" t="s">
        <v>803</v>
      </c>
      <c r="B23" s="107" t="s">
        <v>216</v>
      </c>
      <c r="C23" s="83" t="s">
        <v>50</v>
      </c>
      <c r="D23" s="83">
        <v>1</v>
      </c>
      <c r="F23" s="85">
        <f>E23*D23</f>
        <v>0</v>
      </c>
    </row>
    <row r="24" spans="1:6" x14ac:dyDescent="0.35">
      <c r="A24" s="81"/>
      <c r="B24" s="107"/>
      <c r="C24" s="83"/>
      <c r="D24" s="83"/>
      <c r="F24" s="85"/>
    </row>
    <row r="25" spans="1:6" x14ac:dyDescent="0.35">
      <c r="A25" s="81"/>
      <c r="B25" s="107"/>
      <c r="C25" s="83"/>
      <c r="D25" s="83"/>
      <c r="F25" s="85"/>
    </row>
    <row r="26" spans="1:6" x14ac:dyDescent="0.35">
      <c r="A26" s="81" t="s">
        <v>804</v>
      </c>
      <c r="B26" s="107" t="s">
        <v>217</v>
      </c>
      <c r="C26" s="83" t="s">
        <v>50</v>
      </c>
      <c r="D26" s="83">
        <v>1</v>
      </c>
      <c r="F26" s="85">
        <f>E26*D26</f>
        <v>0</v>
      </c>
    </row>
    <row r="27" spans="1:6" x14ac:dyDescent="0.35">
      <c r="A27" s="81"/>
      <c r="B27" s="107"/>
      <c r="C27" s="83"/>
      <c r="D27" s="83"/>
      <c r="F27" s="85"/>
    </row>
    <row r="28" spans="1:6" x14ac:dyDescent="0.35">
      <c r="A28" s="81" t="s">
        <v>805</v>
      </c>
      <c r="B28" s="107" t="s">
        <v>218</v>
      </c>
      <c r="C28" s="83" t="s">
        <v>50</v>
      </c>
      <c r="D28" s="83">
        <v>1</v>
      </c>
      <c r="F28" s="85">
        <f>E28*D28</f>
        <v>0</v>
      </c>
    </row>
    <row r="29" spans="1:6" x14ac:dyDescent="0.35">
      <c r="A29" s="81"/>
      <c r="B29" s="107"/>
      <c r="C29" s="83"/>
      <c r="D29" s="83"/>
      <c r="F29" s="85"/>
    </row>
    <row r="30" spans="1:6" x14ac:dyDescent="0.35">
      <c r="A30" s="81" t="s">
        <v>806</v>
      </c>
      <c r="B30" s="107" t="s">
        <v>219</v>
      </c>
      <c r="C30" s="83" t="s">
        <v>50</v>
      </c>
      <c r="D30" s="83">
        <v>1</v>
      </c>
      <c r="F30" s="85">
        <f>E30*D30</f>
        <v>0</v>
      </c>
    </row>
    <row r="31" spans="1:6" x14ac:dyDescent="0.35">
      <c r="A31" s="81"/>
      <c r="B31" s="107"/>
      <c r="C31" s="83"/>
      <c r="D31" s="83"/>
      <c r="F31" s="85"/>
    </row>
    <row r="32" spans="1:6" x14ac:dyDescent="0.35">
      <c r="A32" s="81" t="s">
        <v>807</v>
      </c>
      <c r="B32" s="107" t="s">
        <v>220</v>
      </c>
      <c r="C32" s="83" t="s">
        <v>50</v>
      </c>
      <c r="D32" s="83">
        <v>1</v>
      </c>
      <c r="F32" s="85">
        <f>E32*D32</f>
        <v>0</v>
      </c>
    </row>
    <row r="33" spans="1:6" x14ac:dyDescent="0.35">
      <c r="A33" s="81"/>
      <c r="B33" s="107"/>
      <c r="C33" s="83"/>
      <c r="D33" s="83"/>
      <c r="F33" s="85"/>
    </row>
    <row r="34" spans="1:6" x14ac:dyDescent="0.35">
      <c r="A34" s="81"/>
      <c r="B34" s="228"/>
      <c r="C34" s="83"/>
      <c r="D34" s="83"/>
      <c r="F34" s="85"/>
    </row>
    <row r="35" spans="1:6" x14ac:dyDescent="0.35">
      <c r="A35" s="81" t="s">
        <v>808</v>
      </c>
      <c r="B35" s="107" t="s">
        <v>221</v>
      </c>
      <c r="C35" s="83" t="s">
        <v>50</v>
      </c>
      <c r="D35" s="83">
        <v>1</v>
      </c>
      <c r="F35" s="85">
        <f>E35*D35</f>
        <v>0</v>
      </c>
    </row>
    <row r="36" spans="1:6" ht="16" thickBot="1" x14ac:dyDescent="0.4">
      <c r="A36" s="81"/>
      <c r="B36" s="170"/>
      <c r="C36" s="83"/>
      <c r="D36" s="83"/>
      <c r="F36" s="85"/>
    </row>
    <row r="37" spans="1:6" ht="16" thickBot="1" x14ac:dyDescent="0.4">
      <c r="A37" s="294" t="s">
        <v>692</v>
      </c>
      <c r="B37" s="295"/>
      <c r="C37" s="295"/>
      <c r="D37" s="295"/>
      <c r="E37" s="301"/>
      <c r="F37" s="89">
        <f>SUM(F12:F36)</f>
        <v>0</v>
      </c>
    </row>
    <row r="38" spans="1:6" ht="16" thickBot="1" x14ac:dyDescent="0.4"/>
    <row r="39" spans="1:6" ht="16" thickBot="1" x14ac:dyDescent="0.4">
      <c r="A39" s="297" t="s">
        <v>222</v>
      </c>
      <c r="B39" s="298"/>
      <c r="C39" s="298"/>
      <c r="D39" s="298"/>
      <c r="E39" s="298"/>
      <c r="F39" s="299"/>
    </row>
    <row r="40" spans="1:6" s="80" customFormat="1" ht="16" thickBot="1" x14ac:dyDescent="0.4">
      <c r="A40" s="76" t="s">
        <v>0</v>
      </c>
      <c r="B40" s="77" t="s">
        <v>1</v>
      </c>
      <c r="C40" s="76" t="s">
        <v>2</v>
      </c>
      <c r="D40" s="76" t="s">
        <v>3</v>
      </c>
      <c r="E40" s="78" t="s">
        <v>4</v>
      </c>
      <c r="F40" s="79" t="s">
        <v>5</v>
      </c>
    </row>
    <row r="41" spans="1:6" x14ac:dyDescent="0.35">
      <c r="A41" s="81"/>
      <c r="B41" s="95"/>
      <c r="C41" s="81"/>
      <c r="D41" s="81"/>
      <c r="E41" s="91"/>
      <c r="F41" s="85"/>
    </row>
    <row r="42" spans="1:6" x14ac:dyDescent="0.35">
      <c r="A42" s="81" t="s">
        <v>809</v>
      </c>
      <c r="B42" s="94" t="s">
        <v>733</v>
      </c>
      <c r="C42" s="81"/>
      <c r="D42" s="81"/>
      <c r="E42" s="91"/>
      <c r="F42" s="85"/>
    </row>
    <row r="43" spans="1:6" x14ac:dyDescent="0.35">
      <c r="A43" s="81"/>
      <c r="B43" s="95" t="s">
        <v>223</v>
      </c>
      <c r="C43" s="81"/>
      <c r="D43" s="81"/>
      <c r="E43" s="91"/>
      <c r="F43" s="85"/>
    </row>
    <row r="44" spans="1:6" x14ac:dyDescent="0.35">
      <c r="A44" s="81"/>
      <c r="B44" s="95"/>
      <c r="C44" s="81"/>
      <c r="D44" s="81"/>
      <c r="E44" s="91"/>
      <c r="F44" s="85"/>
    </row>
    <row r="45" spans="1:6" x14ac:dyDescent="0.35">
      <c r="A45" s="81" t="s">
        <v>811</v>
      </c>
      <c r="B45" s="95" t="s">
        <v>224</v>
      </c>
      <c r="C45" s="81" t="s">
        <v>225</v>
      </c>
      <c r="D45" s="81">
        <v>1</v>
      </c>
      <c r="E45" s="91"/>
      <c r="F45" s="85">
        <f>E45*D45</f>
        <v>0</v>
      </c>
    </row>
    <row r="46" spans="1:6" x14ac:dyDescent="0.35">
      <c r="A46" s="81"/>
      <c r="B46" s="95"/>
      <c r="C46" s="81"/>
      <c r="D46" s="81"/>
      <c r="E46" s="91"/>
      <c r="F46" s="85"/>
    </row>
    <row r="47" spans="1:6" x14ac:dyDescent="0.35">
      <c r="A47" s="81" t="s">
        <v>810</v>
      </c>
      <c r="B47" s="95" t="s">
        <v>226</v>
      </c>
      <c r="C47" s="81" t="s">
        <v>225</v>
      </c>
      <c r="D47" s="81">
        <v>1</v>
      </c>
      <c r="E47" s="91"/>
      <c r="F47" s="85">
        <f>E47*D47</f>
        <v>0</v>
      </c>
    </row>
    <row r="48" spans="1:6" x14ac:dyDescent="0.35">
      <c r="A48" s="81"/>
      <c r="B48" s="95"/>
      <c r="C48" s="81"/>
      <c r="D48" s="81"/>
      <c r="E48" s="91"/>
      <c r="F48" s="85"/>
    </row>
    <row r="49" spans="1:6" x14ac:dyDescent="0.35">
      <c r="A49" s="81" t="s">
        <v>812</v>
      </c>
      <c r="B49" s="95" t="s">
        <v>227</v>
      </c>
      <c r="C49" s="81" t="s">
        <v>225</v>
      </c>
      <c r="D49" s="81">
        <v>1</v>
      </c>
      <c r="E49" s="91"/>
      <c r="F49" s="85">
        <f>E49*D49</f>
        <v>0</v>
      </c>
    </row>
    <row r="50" spans="1:6" x14ac:dyDescent="0.35">
      <c r="A50" s="81"/>
      <c r="B50" s="95"/>
      <c r="C50" s="81"/>
      <c r="D50" s="81"/>
      <c r="E50" s="91"/>
      <c r="F50" s="85"/>
    </row>
    <row r="51" spans="1:6" x14ac:dyDescent="0.35">
      <c r="A51" s="81" t="s">
        <v>813</v>
      </c>
      <c r="B51" s="95" t="s">
        <v>228</v>
      </c>
      <c r="C51" s="81" t="s">
        <v>225</v>
      </c>
      <c r="D51" s="81">
        <v>1</v>
      </c>
      <c r="E51" s="91"/>
      <c r="F51" s="85">
        <f>E51*D51</f>
        <v>0</v>
      </c>
    </row>
    <row r="52" spans="1:6" x14ac:dyDescent="0.35">
      <c r="A52" s="81"/>
      <c r="B52" s="95"/>
      <c r="C52" s="81"/>
      <c r="D52" s="81"/>
      <c r="E52" s="91"/>
      <c r="F52" s="85"/>
    </row>
    <row r="53" spans="1:6" x14ac:dyDescent="0.35">
      <c r="A53" s="81" t="s">
        <v>814</v>
      </c>
      <c r="B53" s="95" t="s">
        <v>229</v>
      </c>
      <c r="C53" s="81" t="s">
        <v>225</v>
      </c>
      <c r="D53" s="81">
        <v>1</v>
      </c>
      <c r="E53" s="91"/>
      <c r="F53" s="85">
        <f>E53*D53</f>
        <v>0</v>
      </c>
    </row>
    <row r="54" spans="1:6" x14ac:dyDescent="0.35">
      <c r="A54" s="81"/>
      <c r="B54" s="95"/>
      <c r="C54" s="81"/>
      <c r="D54" s="81"/>
      <c r="E54" s="91"/>
      <c r="F54" s="85"/>
    </row>
    <row r="55" spans="1:6" x14ac:dyDescent="0.35">
      <c r="A55" s="81" t="s">
        <v>815</v>
      </c>
      <c r="B55" s="95" t="s">
        <v>230</v>
      </c>
      <c r="C55" s="81" t="s">
        <v>225</v>
      </c>
      <c r="D55" s="81">
        <v>1</v>
      </c>
      <c r="E55" s="91"/>
      <c r="F55" s="85">
        <f>E55*D55</f>
        <v>0</v>
      </c>
    </row>
    <row r="56" spans="1:6" x14ac:dyDescent="0.35">
      <c r="A56" s="81"/>
      <c r="B56" s="95"/>
      <c r="C56" s="81"/>
      <c r="D56" s="81"/>
      <c r="E56" s="91"/>
      <c r="F56" s="85"/>
    </row>
    <row r="57" spans="1:6" x14ac:dyDescent="0.35">
      <c r="A57" s="81" t="s">
        <v>816</v>
      </c>
      <c r="B57" s="95" t="s">
        <v>231</v>
      </c>
      <c r="C57" s="81" t="s">
        <v>225</v>
      </c>
      <c r="D57" s="81">
        <v>1</v>
      </c>
      <c r="E57" s="91"/>
      <c r="F57" s="85">
        <f>E57*D57</f>
        <v>0</v>
      </c>
    </row>
    <row r="58" spans="1:6" x14ac:dyDescent="0.35">
      <c r="A58" s="81"/>
      <c r="B58" s="95"/>
      <c r="C58" s="81"/>
      <c r="D58" s="81"/>
      <c r="E58" s="91"/>
      <c r="F58" s="85"/>
    </row>
    <row r="59" spans="1:6" x14ac:dyDescent="0.35">
      <c r="A59" s="81" t="s">
        <v>817</v>
      </c>
      <c r="B59" s="95" t="s">
        <v>232</v>
      </c>
      <c r="C59" s="81" t="s">
        <v>225</v>
      </c>
      <c r="D59" s="81">
        <v>1</v>
      </c>
      <c r="E59" s="91"/>
      <c r="F59" s="85">
        <f>E59*D59</f>
        <v>0</v>
      </c>
    </row>
    <row r="60" spans="1:6" x14ac:dyDescent="0.35">
      <c r="A60" s="81"/>
      <c r="B60" s="95"/>
      <c r="C60" s="81"/>
      <c r="D60" s="81"/>
      <c r="E60" s="91"/>
      <c r="F60" s="85"/>
    </row>
    <row r="61" spans="1:6" x14ac:dyDescent="0.35">
      <c r="A61" s="81" t="s">
        <v>818</v>
      </c>
      <c r="B61" s="95" t="s">
        <v>233</v>
      </c>
      <c r="C61" s="81" t="s">
        <v>225</v>
      </c>
      <c r="D61" s="81">
        <v>1</v>
      </c>
      <c r="E61" s="91"/>
      <c r="F61" s="85">
        <f>E61*D61</f>
        <v>0</v>
      </c>
    </row>
    <row r="62" spans="1:6" x14ac:dyDescent="0.35">
      <c r="A62" s="81"/>
      <c r="B62" s="95"/>
      <c r="C62" s="81"/>
      <c r="D62" s="81"/>
      <c r="E62" s="91"/>
      <c r="F62" s="85"/>
    </row>
    <row r="63" spans="1:6" x14ac:dyDescent="0.35">
      <c r="A63" s="81" t="s">
        <v>819</v>
      </c>
      <c r="B63" s="95" t="s">
        <v>234</v>
      </c>
      <c r="C63" s="81" t="s">
        <v>32</v>
      </c>
      <c r="D63" s="81">
        <v>1</v>
      </c>
      <c r="E63" s="91"/>
      <c r="F63" s="85">
        <f>E63*D63</f>
        <v>0</v>
      </c>
    </row>
    <row r="64" spans="1:6" x14ac:dyDescent="0.35">
      <c r="A64" s="81"/>
      <c r="B64" s="95" t="s">
        <v>235</v>
      </c>
      <c r="C64" s="81"/>
      <c r="D64" s="81"/>
      <c r="E64" s="91"/>
      <c r="F64" s="85"/>
    </row>
    <row r="65" spans="1:6" x14ac:dyDescent="0.35">
      <c r="A65" s="81"/>
      <c r="B65" s="95" t="s">
        <v>236</v>
      </c>
      <c r="C65" s="81"/>
      <c r="D65" s="81"/>
      <c r="E65" s="91"/>
      <c r="F65" s="85"/>
    </row>
    <row r="66" spans="1:6" x14ac:dyDescent="0.35">
      <c r="A66" s="81"/>
      <c r="B66" s="95"/>
      <c r="C66" s="81"/>
      <c r="D66" s="81"/>
      <c r="E66" s="91"/>
      <c r="F66" s="85"/>
    </row>
    <row r="67" spans="1:6" x14ac:dyDescent="0.35">
      <c r="A67" s="81" t="s">
        <v>820</v>
      </c>
      <c r="B67" s="224" t="s">
        <v>237</v>
      </c>
      <c r="C67" s="81" t="s">
        <v>34</v>
      </c>
      <c r="D67" s="81">
        <v>1</v>
      </c>
      <c r="E67" s="91"/>
      <c r="F67" s="85">
        <f>E67*D67</f>
        <v>0</v>
      </c>
    </row>
    <row r="68" spans="1:6" x14ac:dyDescent="0.35">
      <c r="A68" s="81"/>
      <c r="B68" s="224"/>
      <c r="C68" s="81"/>
      <c r="D68" s="81"/>
      <c r="E68" s="91"/>
      <c r="F68" s="85"/>
    </row>
    <row r="69" spans="1:6" x14ac:dyDescent="0.35">
      <c r="A69" s="81" t="s">
        <v>821</v>
      </c>
      <c r="B69" s="95" t="s">
        <v>238</v>
      </c>
      <c r="C69" s="81" t="s">
        <v>34</v>
      </c>
      <c r="D69" s="81">
        <v>1</v>
      </c>
      <c r="E69" s="91"/>
      <c r="F69" s="85">
        <f>E69*D69</f>
        <v>0</v>
      </c>
    </row>
    <row r="70" spans="1:6" x14ac:dyDescent="0.35">
      <c r="A70" s="81"/>
      <c r="B70" s="95" t="s">
        <v>239</v>
      </c>
      <c r="C70" s="81"/>
      <c r="D70" s="81"/>
      <c r="E70" s="91"/>
      <c r="F70" s="85"/>
    </row>
    <row r="71" spans="1:6" x14ac:dyDescent="0.35">
      <c r="A71" s="81"/>
      <c r="B71" s="95"/>
      <c r="C71" s="81"/>
      <c r="D71" s="81"/>
      <c r="E71" s="91"/>
      <c r="F71" s="85"/>
    </row>
    <row r="72" spans="1:6" x14ac:dyDescent="0.35">
      <c r="A72" s="81" t="s">
        <v>822</v>
      </c>
      <c r="B72" s="95" t="s">
        <v>240</v>
      </c>
      <c r="C72" s="81" t="s">
        <v>34</v>
      </c>
      <c r="D72" s="81">
        <v>1</v>
      </c>
      <c r="E72" s="91"/>
      <c r="F72" s="85">
        <f>E72*D72</f>
        <v>0</v>
      </c>
    </row>
    <row r="73" spans="1:6" x14ac:dyDescent="0.35">
      <c r="A73" s="81"/>
      <c r="B73" s="95"/>
      <c r="C73" s="81"/>
      <c r="D73" s="81"/>
      <c r="E73" s="91"/>
      <c r="F73" s="85"/>
    </row>
    <row r="74" spans="1:6" x14ac:dyDescent="0.35">
      <c r="A74" s="81" t="s">
        <v>823</v>
      </c>
      <c r="B74" s="95" t="s">
        <v>241</v>
      </c>
      <c r="C74" s="81" t="s">
        <v>34</v>
      </c>
      <c r="D74" s="81">
        <v>1</v>
      </c>
      <c r="E74" s="91"/>
      <c r="F74" s="85">
        <f>E74*D74</f>
        <v>0</v>
      </c>
    </row>
    <row r="75" spans="1:6" x14ac:dyDescent="0.35">
      <c r="A75" s="81"/>
      <c r="B75" s="95"/>
      <c r="C75" s="81"/>
      <c r="D75" s="81"/>
      <c r="E75" s="91"/>
      <c r="F75" s="85"/>
    </row>
    <row r="76" spans="1:6" ht="18.5" x14ac:dyDescent="0.35">
      <c r="A76" s="81" t="s">
        <v>824</v>
      </c>
      <c r="B76" s="95" t="s">
        <v>242</v>
      </c>
      <c r="C76" s="81" t="s">
        <v>734</v>
      </c>
      <c r="D76" s="81">
        <v>1</v>
      </c>
      <c r="E76" s="91"/>
      <c r="F76" s="85">
        <f>E76*D76</f>
        <v>0</v>
      </c>
    </row>
    <row r="77" spans="1:6" x14ac:dyDescent="0.35">
      <c r="A77" s="81"/>
      <c r="B77" s="95"/>
      <c r="C77" s="81"/>
      <c r="D77" s="81"/>
      <c r="E77" s="91"/>
      <c r="F77" s="85"/>
    </row>
    <row r="78" spans="1:6" ht="18.5" x14ac:dyDescent="0.35">
      <c r="A78" s="81" t="s">
        <v>825</v>
      </c>
      <c r="B78" s="95" t="s">
        <v>243</v>
      </c>
      <c r="C78" s="81" t="s">
        <v>734</v>
      </c>
      <c r="D78" s="81">
        <v>1</v>
      </c>
      <c r="E78" s="91"/>
      <c r="F78" s="85">
        <f>E78*D78</f>
        <v>0</v>
      </c>
    </row>
    <row r="79" spans="1:6" x14ac:dyDescent="0.35">
      <c r="A79" s="81"/>
      <c r="B79" s="95"/>
      <c r="C79" s="81"/>
      <c r="D79" s="81"/>
      <c r="E79" s="91"/>
      <c r="F79" s="85"/>
    </row>
    <row r="80" spans="1:6" ht="18.5" x14ac:dyDescent="0.35">
      <c r="A80" s="81" t="s">
        <v>826</v>
      </c>
      <c r="B80" s="95" t="s">
        <v>244</v>
      </c>
      <c r="C80" s="81" t="s">
        <v>734</v>
      </c>
      <c r="D80" s="81">
        <v>1</v>
      </c>
      <c r="E80" s="91"/>
      <c r="F80" s="85">
        <f>E80*D80</f>
        <v>0</v>
      </c>
    </row>
    <row r="81" spans="1:6" x14ac:dyDescent="0.35">
      <c r="A81" s="81"/>
      <c r="B81" s="95"/>
      <c r="C81" s="81"/>
      <c r="D81" s="81"/>
      <c r="E81" s="91"/>
      <c r="F81" s="85"/>
    </row>
    <row r="82" spans="1:6" x14ac:dyDescent="0.35">
      <c r="A82" s="81" t="s">
        <v>827</v>
      </c>
      <c r="B82" s="95" t="s">
        <v>245</v>
      </c>
      <c r="C82" s="81" t="s">
        <v>32</v>
      </c>
      <c r="D82" s="81">
        <v>1</v>
      </c>
      <c r="E82" s="91"/>
      <c r="F82" s="85">
        <f>E82*D82</f>
        <v>0</v>
      </c>
    </row>
    <row r="83" spans="1:6" x14ac:dyDescent="0.35">
      <c r="A83" s="81"/>
      <c r="B83" s="95"/>
      <c r="C83" s="81"/>
      <c r="D83" s="81"/>
      <c r="E83" s="91"/>
      <c r="F83" s="85"/>
    </row>
    <row r="84" spans="1:6" x14ac:dyDescent="0.35">
      <c r="A84" s="81" t="s">
        <v>828</v>
      </c>
      <c r="B84" s="95" t="s">
        <v>246</v>
      </c>
      <c r="C84" s="81" t="s">
        <v>32</v>
      </c>
      <c r="D84" s="81">
        <v>1</v>
      </c>
      <c r="E84" s="91"/>
      <c r="F84" s="85">
        <f>E84*D84</f>
        <v>0</v>
      </c>
    </row>
    <row r="85" spans="1:6" x14ac:dyDescent="0.35">
      <c r="A85" s="81"/>
      <c r="B85" s="95"/>
      <c r="C85" s="81"/>
      <c r="D85" s="81"/>
      <c r="E85" s="91"/>
      <c r="F85" s="85"/>
    </row>
    <row r="86" spans="1:6" x14ac:dyDescent="0.35">
      <c r="A86" s="81" t="s">
        <v>829</v>
      </c>
      <c r="B86" s="95" t="s">
        <v>246</v>
      </c>
      <c r="C86" s="81" t="s">
        <v>32</v>
      </c>
      <c r="D86" s="81">
        <v>1</v>
      </c>
      <c r="E86" s="91"/>
      <c r="F86" s="85">
        <f>E86*D86</f>
        <v>0</v>
      </c>
    </row>
    <row r="87" spans="1:6" x14ac:dyDescent="0.35">
      <c r="A87" s="81"/>
      <c r="B87" s="95"/>
      <c r="C87" s="81"/>
      <c r="D87" s="81"/>
      <c r="E87" s="91"/>
      <c r="F87" s="85"/>
    </row>
    <row r="88" spans="1:6" x14ac:dyDescent="0.35">
      <c r="A88" s="81" t="s">
        <v>830</v>
      </c>
      <c r="B88" s="95" t="s">
        <v>247</v>
      </c>
      <c r="C88" s="81" t="s">
        <v>34</v>
      </c>
      <c r="D88" s="81">
        <v>1</v>
      </c>
      <c r="E88" s="91"/>
      <c r="F88" s="85">
        <f>E88*D88</f>
        <v>0</v>
      </c>
    </row>
    <row r="89" spans="1:6" x14ac:dyDescent="0.35">
      <c r="A89" s="81"/>
      <c r="B89" s="95"/>
      <c r="C89" s="81"/>
      <c r="D89" s="81"/>
      <c r="E89" s="91"/>
      <c r="F89" s="85"/>
    </row>
    <row r="90" spans="1:6" x14ac:dyDescent="0.35">
      <c r="A90" s="81" t="s">
        <v>831</v>
      </c>
      <c r="B90" s="95" t="s">
        <v>248</v>
      </c>
      <c r="C90" s="81" t="s">
        <v>32</v>
      </c>
      <c r="D90" s="81">
        <v>1</v>
      </c>
      <c r="E90" s="91"/>
      <c r="F90" s="85">
        <f>E90*D90</f>
        <v>0</v>
      </c>
    </row>
    <row r="91" spans="1:6" x14ac:dyDescent="0.35">
      <c r="A91" s="81"/>
      <c r="B91" s="95"/>
      <c r="C91" s="81"/>
      <c r="D91" s="81"/>
      <c r="E91" s="91"/>
      <c r="F91" s="85"/>
    </row>
    <row r="92" spans="1:6" x14ac:dyDescent="0.35">
      <c r="A92" s="81" t="s">
        <v>832</v>
      </c>
      <c r="B92" s="95" t="s">
        <v>249</v>
      </c>
      <c r="C92" s="81" t="s">
        <v>32</v>
      </c>
      <c r="D92" s="81">
        <v>1</v>
      </c>
      <c r="E92" s="91"/>
      <c r="F92" s="85">
        <f>E92*D92</f>
        <v>0</v>
      </c>
    </row>
    <row r="93" spans="1:6" x14ac:dyDescent="0.35">
      <c r="A93" s="81"/>
      <c r="B93" s="95"/>
      <c r="C93" s="81"/>
      <c r="D93" s="81"/>
      <c r="E93" s="91"/>
      <c r="F93" s="85"/>
    </row>
    <row r="94" spans="1:6" x14ac:dyDescent="0.35">
      <c r="A94" s="81" t="s">
        <v>833</v>
      </c>
      <c r="B94" s="95" t="s">
        <v>250</v>
      </c>
      <c r="C94" s="81" t="s">
        <v>251</v>
      </c>
      <c r="D94" s="81">
        <v>1</v>
      </c>
      <c r="E94" s="91"/>
      <c r="F94" s="85">
        <f>E94*D94</f>
        <v>0</v>
      </c>
    </row>
    <row r="95" spans="1:6" x14ac:dyDescent="0.35">
      <c r="A95" s="81"/>
      <c r="B95" s="95"/>
      <c r="C95" s="81"/>
      <c r="D95" s="81"/>
      <c r="E95" s="91"/>
      <c r="F95" s="85"/>
    </row>
    <row r="96" spans="1:6" x14ac:dyDescent="0.35">
      <c r="A96" s="81" t="s">
        <v>834</v>
      </c>
      <c r="B96" s="95" t="s">
        <v>252</v>
      </c>
      <c r="C96" s="81" t="s">
        <v>251</v>
      </c>
      <c r="D96" s="81">
        <v>1</v>
      </c>
      <c r="E96" s="91"/>
      <c r="F96" s="85">
        <f>E96*D96</f>
        <v>0</v>
      </c>
    </row>
    <row r="97" spans="1:6" x14ac:dyDescent="0.35">
      <c r="A97" s="81"/>
      <c r="B97" s="95"/>
      <c r="C97" s="81"/>
      <c r="D97" s="81"/>
      <c r="E97" s="91"/>
      <c r="F97" s="85"/>
    </row>
    <row r="98" spans="1:6" x14ac:dyDescent="0.35">
      <c r="A98" s="81" t="s">
        <v>835</v>
      </c>
      <c r="B98" s="95" t="s">
        <v>253</v>
      </c>
      <c r="C98" s="81" t="s">
        <v>251</v>
      </c>
      <c r="D98" s="81">
        <v>1</v>
      </c>
      <c r="E98" s="91"/>
      <c r="F98" s="85">
        <f>E98*D98</f>
        <v>0</v>
      </c>
    </row>
    <row r="99" spans="1:6" x14ac:dyDescent="0.35">
      <c r="A99" s="81"/>
      <c r="B99" s="95"/>
      <c r="C99" s="81"/>
      <c r="D99" s="81"/>
      <c r="E99" s="91"/>
      <c r="F99" s="85"/>
    </row>
    <row r="100" spans="1:6" ht="19" thickBot="1" x14ac:dyDescent="0.4">
      <c r="A100" s="81" t="s">
        <v>836</v>
      </c>
      <c r="B100" s="95" t="s">
        <v>254</v>
      </c>
      <c r="C100" s="81" t="s">
        <v>734</v>
      </c>
      <c r="D100" s="81">
        <v>1</v>
      </c>
      <c r="E100" s="91"/>
      <c r="F100" s="85">
        <f>E100*D100</f>
        <v>0</v>
      </c>
    </row>
    <row r="101" spans="1:6" s="10" customFormat="1" ht="16" thickBot="1" x14ac:dyDescent="0.4">
      <c r="A101" s="293" t="s">
        <v>608</v>
      </c>
      <c r="B101" s="293"/>
      <c r="C101" s="293"/>
      <c r="D101" s="293"/>
      <c r="E101" s="293"/>
      <c r="F101" s="251">
        <f>SUM(F42:F100)</f>
        <v>0</v>
      </c>
    </row>
    <row r="102" spans="1:6" s="53" customFormat="1" ht="16" thickBot="1" x14ac:dyDescent="0.4">
      <c r="A102" s="293" t="s">
        <v>609</v>
      </c>
      <c r="B102" s="293"/>
      <c r="C102" s="293"/>
      <c r="D102" s="293"/>
      <c r="E102" s="293"/>
      <c r="F102" s="251">
        <f>F101</f>
        <v>0</v>
      </c>
    </row>
    <row r="103" spans="1:6" x14ac:dyDescent="0.35">
      <c r="A103" s="81"/>
      <c r="B103" s="95"/>
      <c r="C103" s="81"/>
      <c r="D103" s="81"/>
      <c r="E103" s="91"/>
      <c r="F103" s="85"/>
    </row>
    <row r="104" spans="1:6" x14ac:dyDescent="0.35">
      <c r="A104" s="81" t="s">
        <v>837</v>
      </c>
      <c r="B104" s="95" t="s">
        <v>255</v>
      </c>
      <c r="C104" s="81" t="s">
        <v>256</v>
      </c>
      <c r="D104" s="81">
        <v>1</v>
      </c>
      <c r="E104" s="91"/>
      <c r="F104" s="85">
        <f>E104*D104</f>
        <v>0</v>
      </c>
    </row>
    <row r="105" spans="1:6" x14ac:dyDescent="0.35">
      <c r="A105" s="81"/>
      <c r="B105" s="95"/>
      <c r="C105" s="81"/>
      <c r="D105" s="81"/>
      <c r="E105" s="91"/>
      <c r="F105" s="85"/>
    </row>
    <row r="106" spans="1:6" x14ac:dyDescent="0.35">
      <c r="A106" s="81" t="s">
        <v>838</v>
      </c>
      <c r="B106" s="95" t="s">
        <v>257</v>
      </c>
      <c r="C106" s="81" t="s">
        <v>256</v>
      </c>
      <c r="D106" s="81">
        <v>1</v>
      </c>
      <c r="E106" s="91"/>
      <c r="F106" s="85">
        <f>E106*D106</f>
        <v>0</v>
      </c>
    </row>
    <row r="107" spans="1:6" x14ac:dyDescent="0.35">
      <c r="A107" s="81"/>
      <c r="B107" s="95"/>
      <c r="C107" s="81"/>
      <c r="D107" s="81"/>
      <c r="E107" s="91"/>
      <c r="F107" s="85"/>
    </row>
    <row r="108" spans="1:6" x14ac:dyDescent="0.35">
      <c r="A108" s="81" t="s">
        <v>839</v>
      </c>
      <c r="B108" s="95" t="s">
        <v>258</v>
      </c>
      <c r="C108" s="81" t="s">
        <v>256</v>
      </c>
      <c r="D108" s="81">
        <v>1</v>
      </c>
      <c r="E108" s="91"/>
      <c r="F108" s="85">
        <f>E108*D108</f>
        <v>0</v>
      </c>
    </row>
    <row r="109" spans="1:6" ht="16" thickBot="1" x14ac:dyDescent="0.4">
      <c r="A109" s="81"/>
      <c r="B109" s="95"/>
      <c r="C109" s="81"/>
      <c r="D109" s="81"/>
      <c r="E109" s="91"/>
      <c r="F109" s="85"/>
    </row>
    <row r="110" spans="1:6" ht="16" thickBot="1" x14ac:dyDescent="0.4">
      <c r="A110" s="294" t="s">
        <v>692</v>
      </c>
      <c r="B110" s="295"/>
      <c r="C110" s="295"/>
      <c r="D110" s="295"/>
      <c r="E110" s="301"/>
      <c r="F110" s="103">
        <f>SUM(F102:F109)</f>
        <v>0</v>
      </c>
    </row>
    <row r="111" spans="1:6" ht="16" thickBot="1" x14ac:dyDescent="0.4">
      <c r="A111" s="90"/>
    </row>
    <row r="112" spans="1:6" ht="16" thickBot="1" x14ac:dyDescent="0.4">
      <c r="A112" s="297" t="s">
        <v>696</v>
      </c>
      <c r="B112" s="298"/>
      <c r="C112" s="298"/>
      <c r="D112" s="298"/>
      <c r="E112" s="298"/>
      <c r="F112" s="299"/>
    </row>
    <row r="113" spans="1:6" ht="36" customHeight="1" thickBot="1" x14ac:dyDescent="0.4">
      <c r="A113" s="254" t="s">
        <v>0</v>
      </c>
      <c r="B113" s="255" t="s">
        <v>1</v>
      </c>
      <c r="C113" s="254" t="s">
        <v>2</v>
      </c>
      <c r="D113" s="254" t="s">
        <v>3</v>
      </c>
      <c r="E113" s="256" t="s">
        <v>4</v>
      </c>
      <c r="F113" s="257" t="s">
        <v>5</v>
      </c>
    </row>
    <row r="114" spans="1:6" x14ac:dyDescent="0.35">
      <c r="A114" s="81"/>
      <c r="B114" s="107"/>
      <c r="C114" s="83"/>
      <c r="D114" s="83"/>
      <c r="F114" s="85"/>
    </row>
    <row r="115" spans="1:6" x14ac:dyDescent="0.35">
      <c r="A115" s="81" t="s">
        <v>840</v>
      </c>
      <c r="B115" s="306" t="s">
        <v>735</v>
      </c>
      <c r="C115" s="83"/>
      <c r="D115" s="83"/>
      <c r="F115" s="85"/>
    </row>
    <row r="116" spans="1:6" x14ac:dyDescent="0.35">
      <c r="A116" s="86"/>
      <c r="B116" s="307"/>
      <c r="C116" s="83"/>
      <c r="D116" s="83"/>
      <c r="F116" s="85"/>
    </row>
    <row r="117" spans="1:6" x14ac:dyDescent="0.35">
      <c r="A117" s="81"/>
      <c r="B117" s="229" t="s">
        <v>736</v>
      </c>
      <c r="C117" s="83"/>
      <c r="D117" s="83"/>
      <c r="F117" s="85"/>
    </row>
    <row r="118" spans="1:6" x14ac:dyDescent="0.35">
      <c r="A118" s="81"/>
      <c r="B118" s="107" t="s">
        <v>259</v>
      </c>
      <c r="C118" s="83"/>
      <c r="D118" s="83"/>
      <c r="F118" s="85"/>
    </row>
    <row r="119" spans="1:6" x14ac:dyDescent="0.35">
      <c r="A119" s="81"/>
      <c r="B119" s="107"/>
      <c r="C119" s="83"/>
      <c r="D119" s="83"/>
      <c r="F119" s="96"/>
    </row>
    <row r="120" spans="1:6" x14ac:dyDescent="0.35">
      <c r="A120" s="81" t="s">
        <v>841</v>
      </c>
      <c r="B120" s="107" t="s">
        <v>260</v>
      </c>
      <c r="C120" s="83" t="s">
        <v>50</v>
      </c>
      <c r="D120" s="83">
        <v>1</v>
      </c>
      <c r="F120" s="96">
        <f>E120*D120</f>
        <v>0</v>
      </c>
    </row>
    <row r="121" spans="1:6" x14ac:dyDescent="0.35">
      <c r="A121" s="81"/>
      <c r="B121" s="107"/>
      <c r="C121" s="83"/>
      <c r="D121" s="83"/>
      <c r="F121" s="96"/>
    </row>
    <row r="122" spans="1:6" x14ac:dyDescent="0.35">
      <c r="A122" s="81" t="s">
        <v>842</v>
      </c>
      <c r="B122" s="107" t="s">
        <v>261</v>
      </c>
      <c r="C122" s="83" t="s">
        <v>50</v>
      </c>
      <c r="D122" s="83">
        <v>1</v>
      </c>
      <c r="F122" s="96">
        <f>E122*D122</f>
        <v>0</v>
      </c>
    </row>
    <row r="123" spans="1:6" x14ac:dyDescent="0.35">
      <c r="A123" s="81"/>
      <c r="B123" s="107"/>
      <c r="C123" s="83"/>
      <c r="D123" s="83"/>
      <c r="F123" s="96"/>
    </row>
    <row r="124" spans="1:6" x14ac:dyDescent="0.35">
      <c r="A124" s="81" t="s">
        <v>843</v>
      </c>
      <c r="B124" s="107" t="s">
        <v>262</v>
      </c>
      <c r="C124" s="83" t="s">
        <v>50</v>
      </c>
      <c r="D124" s="83">
        <v>1</v>
      </c>
      <c r="F124" s="96">
        <f>E124*D124</f>
        <v>0</v>
      </c>
    </row>
    <row r="125" spans="1:6" x14ac:dyDescent="0.35">
      <c r="A125" s="81"/>
      <c r="B125" s="107"/>
      <c r="C125" s="83"/>
      <c r="D125" s="83"/>
      <c r="F125" s="96"/>
    </row>
    <row r="126" spans="1:6" x14ac:dyDescent="0.35">
      <c r="A126" s="81" t="s">
        <v>844</v>
      </c>
      <c r="B126" s="107" t="s">
        <v>263</v>
      </c>
      <c r="C126" s="83" t="s">
        <v>50</v>
      </c>
      <c r="D126" s="83">
        <v>1</v>
      </c>
      <c r="F126" s="96">
        <f>E126*D126</f>
        <v>0</v>
      </c>
    </row>
    <row r="127" spans="1:6" x14ac:dyDescent="0.35">
      <c r="A127" s="81"/>
      <c r="B127" s="107"/>
      <c r="C127" s="83"/>
      <c r="D127" s="83"/>
      <c r="F127" s="96"/>
    </row>
    <row r="128" spans="1:6" x14ac:dyDescent="0.35">
      <c r="A128" s="81" t="s">
        <v>845</v>
      </c>
      <c r="B128" s="107" t="s">
        <v>264</v>
      </c>
      <c r="C128" s="75" t="s">
        <v>50</v>
      </c>
      <c r="D128" s="81">
        <v>1</v>
      </c>
      <c r="F128" s="96">
        <f>E128*D128</f>
        <v>0</v>
      </c>
    </row>
    <row r="129" spans="1:6" x14ac:dyDescent="0.35">
      <c r="A129" s="81"/>
      <c r="B129" s="107"/>
      <c r="D129" s="81"/>
      <c r="F129" s="96"/>
    </row>
    <row r="130" spans="1:6" x14ac:dyDescent="0.35">
      <c r="A130" s="81" t="s">
        <v>846</v>
      </c>
      <c r="B130" s="107" t="s">
        <v>265</v>
      </c>
      <c r="C130" s="75" t="s">
        <v>50</v>
      </c>
      <c r="D130" s="81">
        <v>1</v>
      </c>
      <c r="F130" s="96">
        <f>E130*D130</f>
        <v>0</v>
      </c>
    </row>
    <row r="131" spans="1:6" x14ac:dyDescent="0.35">
      <c r="A131" s="81"/>
      <c r="B131" s="107"/>
      <c r="D131" s="81"/>
      <c r="F131" s="96"/>
    </row>
    <row r="132" spans="1:6" x14ac:dyDescent="0.35">
      <c r="A132" s="81" t="s">
        <v>847</v>
      </c>
      <c r="B132" s="107" t="s">
        <v>266</v>
      </c>
      <c r="C132" s="75" t="s">
        <v>50</v>
      </c>
      <c r="D132" s="81">
        <v>1</v>
      </c>
      <c r="F132" s="96">
        <f>E132*D132</f>
        <v>0</v>
      </c>
    </row>
    <row r="133" spans="1:6" x14ac:dyDescent="0.35">
      <c r="A133" s="81"/>
      <c r="B133" s="107"/>
      <c r="C133" s="83"/>
      <c r="D133" s="83"/>
      <c r="F133" s="96"/>
    </row>
    <row r="134" spans="1:6" x14ac:dyDescent="0.35">
      <c r="A134" s="81" t="s">
        <v>848</v>
      </c>
      <c r="B134" s="107" t="s">
        <v>267</v>
      </c>
      <c r="C134" s="83" t="s">
        <v>50</v>
      </c>
      <c r="D134" s="83">
        <v>1</v>
      </c>
      <c r="F134" s="96">
        <f>E134*D134</f>
        <v>0</v>
      </c>
    </row>
    <row r="135" spans="1:6" x14ac:dyDescent="0.35">
      <c r="A135" s="81"/>
      <c r="B135" s="107"/>
      <c r="C135" s="83"/>
      <c r="D135" s="83"/>
      <c r="F135" s="96"/>
    </row>
    <row r="136" spans="1:6" x14ac:dyDescent="0.35">
      <c r="A136" s="81" t="s">
        <v>849</v>
      </c>
      <c r="B136" s="307" t="s">
        <v>268</v>
      </c>
      <c r="C136" s="75" t="s">
        <v>50</v>
      </c>
      <c r="D136" s="81">
        <v>1</v>
      </c>
      <c r="F136" s="96">
        <f>E136*D136</f>
        <v>0</v>
      </c>
    </row>
    <row r="137" spans="1:6" x14ac:dyDescent="0.35">
      <c r="A137" s="81"/>
      <c r="B137" s="307"/>
      <c r="D137" s="81"/>
      <c r="F137" s="96"/>
    </row>
    <row r="138" spans="1:6" x14ac:dyDescent="0.35">
      <c r="A138" s="81" t="s">
        <v>850</v>
      </c>
      <c r="B138" s="107" t="s">
        <v>269</v>
      </c>
      <c r="C138" s="75" t="s">
        <v>50</v>
      </c>
      <c r="D138" s="81">
        <v>1</v>
      </c>
      <c r="F138" s="96">
        <f>E138*D138</f>
        <v>0</v>
      </c>
    </row>
    <row r="139" spans="1:6" x14ac:dyDescent="0.35">
      <c r="A139" s="81"/>
      <c r="B139" s="107"/>
      <c r="D139" s="81"/>
      <c r="F139" s="96"/>
    </row>
    <row r="140" spans="1:6" x14ac:dyDescent="0.35">
      <c r="A140" s="81" t="s">
        <v>851</v>
      </c>
      <c r="B140" s="107" t="s">
        <v>270</v>
      </c>
      <c r="C140" s="75" t="s">
        <v>50</v>
      </c>
      <c r="D140" s="81">
        <v>1</v>
      </c>
      <c r="F140" s="96">
        <f>E140*D140</f>
        <v>0</v>
      </c>
    </row>
    <row r="141" spans="1:6" x14ac:dyDescent="0.35">
      <c r="A141" s="81"/>
      <c r="B141" s="107"/>
      <c r="D141" s="81"/>
      <c r="F141" s="96"/>
    </row>
    <row r="142" spans="1:6" x14ac:dyDescent="0.35">
      <c r="A142" s="81" t="s">
        <v>852</v>
      </c>
      <c r="B142" s="107" t="s">
        <v>271</v>
      </c>
      <c r="C142" s="75" t="s">
        <v>50</v>
      </c>
      <c r="D142" s="81">
        <v>1</v>
      </c>
      <c r="F142" s="96">
        <f>E142*D142</f>
        <v>0</v>
      </c>
    </row>
    <row r="143" spans="1:6" x14ac:dyDescent="0.35">
      <c r="A143" s="81"/>
      <c r="B143" s="107"/>
      <c r="C143" s="83"/>
      <c r="D143" s="83"/>
      <c r="F143" s="96"/>
    </row>
    <row r="144" spans="1:6" x14ac:dyDescent="0.35">
      <c r="A144" s="81" t="s">
        <v>853</v>
      </c>
      <c r="B144" s="107" t="s">
        <v>272</v>
      </c>
      <c r="C144" s="83" t="s">
        <v>50</v>
      </c>
      <c r="D144" s="83">
        <v>1</v>
      </c>
      <c r="F144" s="96">
        <f>E144*D144</f>
        <v>0</v>
      </c>
    </row>
    <row r="145" spans="1:6" x14ac:dyDescent="0.35">
      <c r="A145" s="81"/>
      <c r="B145" s="107"/>
      <c r="C145" s="83"/>
      <c r="D145" s="83"/>
      <c r="F145" s="96"/>
    </row>
    <row r="146" spans="1:6" x14ac:dyDescent="0.35">
      <c r="A146" s="81" t="s">
        <v>854</v>
      </c>
      <c r="B146" s="95" t="s">
        <v>273</v>
      </c>
      <c r="C146" s="81" t="s">
        <v>50</v>
      </c>
      <c r="D146" s="81">
        <v>1</v>
      </c>
      <c r="E146" s="91"/>
      <c r="F146" s="96">
        <f>E146*D146</f>
        <v>0</v>
      </c>
    </row>
    <row r="147" spans="1:6" x14ac:dyDescent="0.35">
      <c r="A147" s="81"/>
      <c r="B147" s="95"/>
      <c r="C147" s="81"/>
      <c r="D147" s="81"/>
      <c r="E147" s="91"/>
      <c r="F147" s="96"/>
    </row>
    <row r="148" spans="1:6" x14ac:dyDescent="0.35">
      <c r="A148" s="81" t="s">
        <v>855</v>
      </c>
      <c r="B148" s="95" t="s">
        <v>274</v>
      </c>
      <c r="C148" s="81" t="s">
        <v>50</v>
      </c>
      <c r="D148" s="81">
        <v>1</v>
      </c>
      <c r="E148" s="91"/>
      <c r="F148" s="96">
        <f>E148*D148</f>
        <v>0</v>
      </c>
    </row>
    <row r="149" spans="1:6" x14ac:dyDescent="0.35">
      <c r="A149" s="81"/>
      <c r="B149" s="107"/>
      <c r="C149" s="83"/>
      <c r="D149" s="81"/>
      <c r="E149" s="83"/>
      <c r="F149" s="97"/>
    </row>
    <row r="150" spans="1:6" s="36" customFormat="1" x14ac:dyDescent="0.35">
      <c r="A150" s="81" t="s">
        <v>856</v>
      </c>
      <c r="B150" s="230" t="s">
        <v>35</v>
      </c>
      <c r="C150" s="36" t="s">
        <v>36</v>
      </c>
      <c r="D150" s="98">
        <v>1</v>
      </c>
      <c r="E150" s="99"/>
      <c r="F150" s="100">
        <f>E150*D150</f>
        <v>0</v>
      </c>
    </row>
    <row r="151" spans="1:6" s="36" customFormat="1" x14ac:dyDescent="0.35">
      <c r="A151" s="81"/>
      <c r="B151" s="230"/>
      <c r="D151" s="98"/>
      <c r="E151" s="99"/>
      <c r="F151" s="100"/>
    </row>
    <row r="152" spans="1:6" s="36" customFormat="1" x14ac:dyDescent="0.35">
      <c r="A152" s="81" t="s">
        <v>857</v>
      </c>
      <c r="B152" s="230" t="s">
        <v>37</v>
      </c>
      <c r="C152" s="36" t="s">
        <v>36</v>
      </c>
      <c r="D152" s="98">
        <v>1</v>
      </c>
      <c r="E152" s="99"/>
      <c r="F152" s="100">
        <f>E152*D152</f>
        <v>0</v>
      </c>
    </row>
    <row r="153" spans="1:6" s="36" customFormat="1" x14ac:dyDescent="0.35">
      <c r="A153" s="81"/>
      <c r="B153" s="230"/>
      <c r="D153" s="98"/>
      <c r="E153" s="99"/>
      <c r="F153" s="100"/>
    </row>
    <row r="154" spans="1:6" s="36" customFormat="1" x14ac:dyDescent="0.35">
      <c r="A154" s="81" t="s">
        <v>858</v>
      </c>
      <c r="B154" s="230" t="s">
        <v>38</v>
      </c>
      <c r="C154" s="36" t="s">
        <v>36</v>
      </c>
      <c r="D154" s="98">
        <v>1</v>
      </c>
      <c r="E154" s="99"/>
      <c r="F154" s="100">
        <f>E154*D154</f>
        <v>0</v>
      </c>
    </row>
    <row r="155" spans="1:6" s="36" customFormat="1" x14ac:dyDescent="0.35">
      <c r="A155" s="81"/>
      <c r="B155" s="230"/>
      <c r="D155" s="98"/>
      <c r="E155" s="99"/>
      <c r="F155" s="100"/>
    </row>
    <row r="156" spans="1:6" s="36" customFormat="1" ht="16" thickBot="1" x14ac:dyDescent="0.4">
      <c r="A156" s="81" t="s">
        <v>859</v>
      </c>
      <c r="B156" s="230" t="s">
        <v>39</v>
      </c>
      <c r="C156" s="36" t="s">
        <v>36</v>
      </c>
      <c r="D156" s="98">
        <v>1</v>
      </c>
      <c r="E156" s="99"/>
      <c r="F156" s="100">
        <f>E156*D156</f>
        <v>0</v>
      </c>
    </row>
    <row r="157" spans="1:6" ht="16" thickBot="1" x14ac:dyDescent="0.4">
      <c r="A157" s="294" t="s">
        <v>692</v>
      </c>
      <c r="B157" s="295"/>
      <c r="C157" s="295"/>
      <c r="D157" s="295"/>
      <c r="E157" s="301"/>
      <c r="F157" s="89">
        <f>SUM(F120:F156)</f>
        <v>0</v>
      </c>
    </row>
    <row r="158" spans="1:6" ht="16" thickBot="1" x14ac:dyDescent="0.4">
      <c r="A158" s="90"/>
    </row>
    <row r="159" spans="1:6" ht="16" thickBot="1" x14ac:dyDescent="0.4">
      <c r="A159" s="297" t="s">
        <v>693</v>
      </c>
      <c r="B159" s="298"/>
      <c r="C159" s="298"/>
      <c r="D159" s="298"/>
      <c r="E159" s="298"/>
      <c r="F159" s="299"/>
    </row>
    <row r="160" spans="1:6" ht="16" thickBot="1" x14ac:dyDescent="0.4">
      <c r="A160" s="76" t="s">
        <v>0</v>
      </c>
      <c r="B160" s="308" t="s">
        <v>1</v>
      </c>
      <c r="C160" s="308"/>
      <c r="D160" s="308"/>
      <c r="E160" s="308"/>
      <c r="F160" s="79" t="s">
        <v>5</v>
      </c>
    </row>
    <row r="161" spans="1:6" x14ac:dyDescent="0.35">
      <c r="A161" s="81" t="s">
        <v>694</v>
      </c>
      <c r="B161" s="300" t="s">
        <v>699</v>
      </c>
      <c r="C161" s="300"/>
      <c r="D161" s="300"/>
      <c r="E161" s="300"/>
      <c r="F161" s="85">
        <f>F37</f>
        <v>0</v>
      </c>
    </row>
    <row r="162" spans="1:6" x14ac:dyDescent="0.35">
      <c r="A162" s="81" t="s">
        <v>697</v>
      </c>
      <c r="B162" s="300" t="s">
        <v>222</v>
      </c>
      <c r="C162" s="300"/>
      <c r="D162" s="300"/>
      <c r="E162" s="300"/>
      <c r="F162" s="85">
        <f>F110</f>
        <v>0</v>
      </c>
    </row>
    <row r="163" spans="1:6" ht="16" thickBot="1" x14ac:dyDescent="0.4">
      <c r="A163" s="81" t="s">
        <v>698</v>
      </c>
      <c r="B163" s="300" t="s">
        <v>695</v>
      </c>
      <c r="C163" s="300"/>
      <c r="D163" s="300"/>
      <c r="E163" s="300"/>
      <c r="F163" s="85">
        <f>F157</f>
        <v>0</v>
      </c>
    </row>
    <row r="164" spans="1:6" ht="16" thickBot="1" x14ac:dyDescent="0.4">
      <c r="A164" s="101"/>
      <c r="B164" s="303" t="s">
        <v>161</v>
      </c>
      <c r="C164" s="304"/>
      <c r="D164" s="304"/>
      <c r="E164" s="305"/>
      <c r="F164" s="103">
        <f>SUM(F161:F163)</f>
        <v>0</v>
      </c>
    </row>
  </sheetData>
  <mergeCells count="19">
    <mergeCell ref="B164:E164"/>
    <mergeCell ref="A159:F159"/>
    <mergeCell ref="A110:E110"/>
    <mergeCell ref="B115:B116"/>
    <mergeCell ref="B136:B137"/>
    <mergeCell ref="A157:E157"/>
    <mergeCell ref="B162:E162"/>
    <mergeCell ref="B163:E163"/>
    <mergeCell ref="B160:E160"/>
    <mergeCell ref="A1:F1"/>
    <mergeCell ref="A2:F2"/>
    <mergeCell ref="A3:F3"/>
    <mergeCell ref="A4:F4"/>
    <mergeCell ref="A101:E101"/>
    <mergeCell ref="A102:E102"/>
    <mergeCell ref="A112:F112"/>
    <mergeCell ref="B161:E161"/>
    <mergeCell ref="A37:E37"/>
    <mergeCell ref="A39:F39"/>
  </mergeCells>
  <phoneticPr fontId="2" type="noConversion"/>
  <printOptions horizontalCentered="1" verticalCentered="1"/>
  <pageMargins left="0.45" right="0.45" top="0.5" bottom="0.5" header="0.3" footer="0.3"/>
  <pageSetup paperSize="9" scale="58" orientation="portrait" r:id="rId1"/>
  <headerFooter>
    <oddHeader xml:space="preserve">&amp;CPROPOSED REHABILITATION AND EXTENSION OF PELELEZA JETTY </oddHeader>
    <oddFooter>&amp;R&amp;P</oddFooter>
  </headerFooter>
  <rowBreaks count="2" manualBreakCount="2">
    <brk id="37" max="5" man="1"/>
    <brk id="110"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D296C-89DC-4D94-ABD5-921A241A0511}">
  <dimension ref="A1:F53"/>
  <sheetViews>
    <sheetView view="pageBreakPreview" topLeftCell="A43" zoomScaleNormal="80" zoomScaleSheetLayoutView="100" workbookViewId="0">
      <selection activeCell="K33" sqref="K33"/>
    </sheetView>
  </sheetViews>
  <sheetFormatPr defaultColWidth="16" defaultRowHeight="15.5" x14ac:dyDescent="0.35"/>
  <cols>
    <col min="1" max="1" width="12.453125" style="64" customWidth="1"/>
    <col min="2" max="2" width="48.81640625" style="64" customWidth="1"/>
    <col min="3" max="3" width="16" style="64"/>
    <col min="4" max="4" width="10" style="64" customWidth="1"/>
    <col min="5" max="5" width="13.453125" style="64" customWidth="1"/>
    <col min="6" max="6" width="20" style="64" customWidth="1"/>
    <col min="7" max="16384" width="16" style="64"/>
  </cols>
  <sheetData>
    <row r="1" spans="1:6" ht="16" thickBot="1" x14ac:dyDescent="0.4">
      <c r="A1" s="281" t="s">
        <v>742</v>
      </c>
      <c r="B1" s="282"/>
      <c r="C1" s="282"/>
      <c r="D1" s="282"/>
      <c r="E1" s="282"/>
      <c r="F1" s="283"/>
    </row>
    <row r="2" spans="1:6" ht="34.5" customHeight="1" x14ac:dyDescent="0.35">
      <c r="A2" s="309" t="s">
        <v>284</v>
      </c>
      <c r="B2" s="310"/>
      <c r="C2" s="310"/>
      <c r="D2" s="310"/>
      <c r="E2" s="310"/>
      <c r="F2" s="311"/>
    </row>
    <row r="3" spans="1:6" s="2" customFormat="1" x14ac:dyDescent="0.35">
      <c r="A3" s="65" t="s">
        <v>0</v>
      </c>
      <c r="B3" s="66" t="s">
        <v>1</v>
      </c>
      <c r="C3" s="65" t="s">
        <v>2</v>
      </c>
      <c r="D3" s="65" t="s">
        <v>3</v>
      </c>
      <c r="E3" s="67" t="s">
        <v>4</v>
      </c>
      <c r="F3" s="68" t="s">
        <v>5</v>
      </c>
    </row>
    <row r="4" spans="1:6" ht="31" x14ac:dyDescent="0.35">
      <c r="A4" s="69" t="s">
        <v>286</v>
      </c>
      <c r="B4" s="70" t="s">
        <v>287</v>
      </c>
      <c r="C4" s="22" t="s">
        <v>28</v>
      </c>
      <c r="D4" s="49">
        <v>4</v>
      </c>
      <c r="E4" s="49"/>
      <c r="F4" s="49">
        <f>E4*D4</f>
        <v>0</v>
      </c>
    </row>
    <row r="5" spans="1:6" x14ac:dyDescent="0.35">
      <c r="A5" s="69" t="s">
        <v>288</v>
      </c>
      <c r="B5" s="26" t="s">
        <v>289</v>
      </c>
      <c r="C5" s="27" t="s">
        <v>28</v>
      </c>
      <c r="D5" s="23">
        <v>5</v>
      </c>
      <c r="E5" s="23"/>
      <c r="F5" s="23">
        <f t="shared" ref="F5:F52" si="0">E5*D5</f>
        <v>0</v>
      </c>
    </row>
    <row r="6" spans="1:6" ht="31" x14ac:dyDescent="0.35">
      <c r="A6" s="69" t="s">
        <v>290</v>
      </c>
      <c r="B6" s="26" t="s">
        <v>291</v>
      </c>
      <c r="C6" s="27" t="s">
        <v>28</v>
      </c>
      <c r="D6" s="23">
        <v>4</v>
      </c>
      <c r="E6" s="23"/>
      <c r="F6" s="23">
        <f t="shared" si="0"/>
        <v>0</v>
      </c>
    </row>
    <row r="7" spans="1:6" ht="31" x14ac:dyDescent="0.35">
      <c r="A7" s="69" t="s">
        <v>292</v>
      </c>
      <c r="B7" s="26" t="s">
        <v>293</v>
      </c>
      <c r="C7" s="27" t="s">
        <v>28</v>
      </c>
      <c r="D7" s="23">
        <v>6</v>
      </c>
      <c r="E7" s="23"/>
      <c r="F7" s="23">
        <f t="shared" si="0"/>
        <v>0</v>
      </c>
    </row>
    <row r="8" spans="1:6" x14ac:dyDescent="0.35">
      <c r="A8" s="69" t="s">
        <v>294</v>
      </c>
      <c r="B8" s="26" t="s">
        <v>295</v>
      </c>
      <c r="C8" s="27" t="s">
        <v>28</v>
      </c>
      <c r="D8" s="23">
        <v>6</v>
      </c>
      <c r="E8" s="23"/>
      <c r="F8" s="23">
        <f t="shared" si="0"/>
        <v>0</v>
      </c>
    </row>
    <row r="9" spans="1:6" x14ac:dyDescent="0.35">
      <c r="A9" s="69" t="s">
        <v>296</v>
      </c>
      <c r="B9" s="26" t="s">
        <v>297</v>
      </c>
      <c r="C9" s="27" t="s">
        <v>28</v>
      </c>
      <c r="D9" s="23">
        <v>12</v>
      </c>
      <c r="E9" s="23"/>
      <c r="F9" s="23">
        <f t="shared" si="0"/>
        <v>0</v>
      </c>
    </row>
    <row r="10" spans="1:6" ht="31" x14ac:dyDescent="0.35">
      <c r="A10" s="69" t="s">
        <v>298</v>
      </c>
      <c r="B10" s="26" t="s">
        <v>299</v>
      </c>
      <c r="C10" s="27" t="s">
        <v>28</v>
      </c>
      <c r="D10" s="23">
        <v>3</v>
      </c>
      <c r="E10" s="23"/>
      <c r="F10" s="23">
        <f t="shared" si="0"/>
        <v>0</v>
      </c>
    </row>
    <row r="11" spans="1:6" ht="31" x14ac:dyDescent="0.35">
      <c r="A11" s="69" t="s">
        <v>300</v>
      </c>
      <c r="B11" s="70" t="s">
        <v>301</v>
      </c>
      <c r="C11" s="22" t="s">
        <v>28</v>
      </c>
      <c r="D11" s="49">
        <v>2</v>
      </c>
      <c r="E11" s="49"/>
      <c r="F11" s="49">
        <f t="shared" si="0"/>
        <v>0</v>
      </c>
    </row>
    <row r="12" spans="1:6" ht="31" x14ac:dyDescent="0.35">
      <c r="A12" s="69" t="s">
        <v>302</v>
      </c>
      <c r="B12" s="26" t="s">
        <v>303</v>
      </c>
      <c r="C12" s="27" t="s">
        <v>28</v>
      </c>
      <c r="D12" s="23">
        <v>6</v>
      </c>
      <c r="E12" s="23"/>
      <c r="F12" s="23">
        <f t="shared" si="0"/>
        <v>0</v>
      </c>
    </row>
    <row r="13" spans="1:6" x14ac:dyDescent="0.35">
      <c r="A13" s="69" t="s">
        <v>304</v>
      </c>
      <c r="B13" s="26" t="s">
        <v>305</v>
      </c>
      <c r="C13" s="27" t="s">
        <v>28</v>
      </c>
      <c r="D13" s="23">
        <v>1</v>
      </c>
      <c r="E13" s="23"/>
      <c r="F13" s="23">
        <f t="shared" si="0"/>
        <v>0</v>
      </c>
    </row>
    <row r="14" spans="1:6" x14ac:dyDescent="0.35">
      <c r="A14" s="69" t="s">
        <v>306</v>
      </c>
      <c r="B14" s="26" t="s">
        <v>361</v>
      </c>
      <c r="C14" s="27" t="s">
        <v>28</v>
      </c>
      <c r="D14" s="23">
        <v>1</v>
      </c>
      <c r="E14" s="23"/>
      <c r="F14" s="23">
        <f t="shared" si="0"/>
        <v>0</v>
      </c>
    </row>
    <row r="15" spans="1:6" x14ac:dyDescent="0.35">
      <c r="A15" s="69" t="s">
        <v>307</v>
      </c>
      <c r="B15" s="26" t="s">
        <v>308</v>
      </c>
      <c r="C15" s="27" t="s">
        <v>28</v>
      </c>
      <c r="D15" s="23">
        <v>1</v>
      </c>
      <c r="E15" s="23"/>
      <c r="F15" s="23">
        <f t="shared" si="0"/>
        <v>0</v>
      </c>
    </row>
    <row r="16" spans="1:6" x14ac:dyDescent="0.35">
      <c r="A16" s="69" t="s">
        <v>309</v>
      </c>
      <c r="B16" s="29" t="s">
        <v>310</v>
      </c>
      <c r="C16" s="27" t="s">
        <v>28</v>
      </c>
      <c r="D16" s="23">
        <v>8</v>
      </c>
      <c r="E16" s="23"/>
      <c r="F16" s="23">
        <f t="shared" si="0"/>
        <v>0</v>
      </c>
    </row>
    <row r="17" spans="1:6" x14ac:dyDescent="0.35">
      <c r="A17" s="69" t="s">
        <v>311</v>
      </c>
      <c r="B17" s="26" t="s">
        <v>312</v>
      </c>
      <c r="C17" s="27" t="s">
        <v>28</v>
      </c>
      <c r="D17" s="23">
        <v>1</v>
      </c>
      <c r="E17" s="23"/>
      <c r="F17" s="23">
        <f t="shared" si="0"/>
        <v>0</v>
      </c>
    </row>
    <row r="18" spans="1:6" x14ac:dyDescent="0.35">
      <c r="A18" s="69" t="s">
        <v>313</v>
      </c>
      <c r="B18" s="26" t="s">
        <v>314</v>
      </c>
      <c r="C18" s="27" t="s">
        <v>315</v>
      </c>
      <c r="D18" s="23">
        <v>16</v>
      </c>
      <c r="E18" s="23"/>
      <c r="F18" s="23">
        <f t="shared" si="0"/>
        <v>0</v>
      </c>
    </row>
    <row r="19" spans="1:6" x14ac:dyDescent="0.35">
      <c r="A19" s="69" t="s">
        <v>316</v>
      </c>
      <c r="B19" s="26" t="s">
        <v>317</v>
      </c>
      <c r="C19" s="27" t="s">
        <v>28</v>
      </c>
      <c r="D19" s="23">
        <v>6</v>
      </c>
      <c r="E19" s="23"/>
      <c r="F19" s="23">
        <f t="shared" si="0"/>
        <v>0</v>
      </c>
    </row>
    <row r="20" spans="1:6" x14ac:dyDescent="0.35">
      <c r="A20" s="69" t="s">
        <v>318</v>
      </c>
      <c r="B20" s="26" t="s">
        <v>319</v>
      </c>
      <c r="C20" s="27" t="s">
        <v>28</v>
      </c>
      <c r="D20" s="23">
        <v>2</v>
      </c>
      <c r="E20" s="23"/>
      <c r="F20" s="23">
        <f t="shared" si="0"/>
        <v>0</v>
      </c>
    </row>
    <row r="21" spans="1:6" x14ac:dyDescent="0.35">
      <c r="A21" s="69" t="s">
        <v>320</v>
      </c>
      <c r="B21" s="26" t="s">
        <v>321</v>
      </c>
      <c r="C21" s="27" t="s">
        <v>28</v>
      </c>
      <c r="D21" s="23">
        <v>2</v>
      </c>
      <c r="E21" s="23"/>
      <c r="F21" s="23">
        <f t="shared" si="0"/>
        <v>0</v>
      </c>
    </row>
    <row r="22" spans="1:6" ht="31" x14ac:dyDescent="0.35">
      <c r="A22" s="69" t="s">
        <v>322</v>
      </c>
      <c r="B22" s="29" t="s">
        <v>323</v>
      </c>
      <c r="C22" s="27" t="s">
        <v>28</v>
      </c>
      <c r="D22" s="23">
        <v>6</v>
      </c>
      <c r="E22" s="23"/>
      <c r="F22" s="23">
        <f t="shared" si="0"/>
        <v>0</v>
      </c>
    </row>
    <row r="23" spans="1:6" ht="31" x14ac:dyDescent="0.35">
      <c r="A23" s="69" t="s">
        <v>324</v>
      </c>
      <c r="B23" s="29" t="s">
        <v>325</v>
      </c>
      <c r="C23" s="54" t="s">
        <v>28</v>
      </c>
      <c r="D23" s="23">
        <v>2</v>
      </c>
      <c r="E23" s="23"/>
      <c r="F23" s="23">
        <f t="shared" si="0"/>
        <v>0</v>
      </c>
    </row>
    <row r="24" spans="1:6" ht="31" x14ac:dyDescent="0.35">
      <c r="A24" s="69" t="s">
        <v>326</v>
      </c>
      <c r="B24" s="29" t="s">
        <v>327</v>
      </c>
      <c r="C24" s="54" t="s">
        <v>28</v>
      </c>
      <c r="D24" s="23">
        <v>1</v>
      </c>
      <c r="E24" s="23"/>
      <c r="F24" s="23">
        <f t="shared" si="0"/>
        <v>0</v>
      </c>
    </row>
    <row r="25" spans="1:6" ht="31" x14ac:dyDescent="0.35">
      <c r="A25" s="69" t="s">
        <v>328</v>
      </c>
      <c r="B25" s="29" t="s">
        <v>329</v>
      </c>
      <c r="C25" s="54" t="s">
        <v>28</v>
      </c>
      <c r="D25" s="23">
        <v>5</v>
      </c>
      <c r="E25" s="23"/>
      <c r="F25" s="23">
        <f t="shared" si="0"/>
        <v>0</v>
      </c>
    </row>
    <row r="26" spans="1:6" x14ac:dyDescent="0.35">
      <c r="A26" s="69" t="s">
        <v>330</v>
      </c>
      <c r="B26" s="29" t="s">
        <v>362</v>
      </c>
      <c r="C26" s="27" t="s">
        <v>315</v>
      </c>
      <c r="D26" s="23">
        <v>10</v>
      </c>
      <c r="E26" s="23"/>
      <c r="F26" s="23">
        <f t="shared" si="0"/>
        <v>0</v>
      </c>
    </row>
    <row r="27" spans="1:6" x14ac:dyDescent="0.35">
      <c r="A27" s="69" t="s">
        <v>331</v>
      </c>
      <c r="B27" s="29" t="s">
        <v>779</v>
      </c>
      <c r="C27" s="54" t="s">
        <v>28</v>
      </c>
      <c r="D27" s="23">
        <v>10</v>
      </c>
      <c r="E27" s="23"/>
      <c r="F27" s="23">
        <f t="shared" si="0"/>
        <v>0</v>
      </c>
    </row>
    <row r="28" spans="1:6" x14ac:dyDescent="0.35">
      <c r="A28" s="69" t="s">
        <v>333</v>
      </c>
      <c r="B28" s="29" t="s">
        <v>780</v>
      </c>
      <c r="C28" s="54" t="s">
        <v>28</v>
      </c>
      <c r="D28" s="23">
        <v>10</v>
      </c>
      <c r="E28" s="23"/>
      <c r="F28" s="23">
        <f t="shared" si="0"/>
        <v>0</v>
      </c>
    </row>
    <row r="29" spans="1:6" x14ac:dyDescent="0.35">
      <c r="A29" s="69" t="s">
        <v>335</v>
      </c>
      <c r="B29" s="29" t="s">
        <v>781</v>
      </c>
      <c r="C29" s="54" t="s">
        <v>28</v>
      </c>
      <c r="D29" s="23">
        <v>10</v>
      </c>
      <c r="E29" s="23"/>
      <c r="F29" s="23">
        <f t="shared" ref="F29" si="1">E29*D29</f>
        <v>0</v>
      </c>
    </row>
    <row r="30" spans="1:6" x14ac:dyDescent="0.35">
      <c r="A30" s="69" t="s">
        <v>337</v>
      </c>
      <c r="B30" s="29" t="s">
        <v>334</v>
      </c>
      <c r="C30" s="54" t="s">
        <v>28</v>
      </c>
      <c r="D30" s="23">
        <v>50</v>
      </c>
      <c r="E30" s="23"/>
      <c r="F30" s="23">
        <f t="shared" ref="F30" si="2">E30*D30</f>
        <v>0</v>
      </c>
    </row>
    <row r="31" spans="1:6" x14ac:dyDescent="0.35">
      <c r="A31" s="69" t="s">
        <v>338</v>
      </c>
      <c r="B31" s="29" t="s">
        <v>332</v>
      </c>
      <c r="C31" s="54" t="s">
        <v>28</v>
      </c>
      <c r="D31" s="23">
        <v>30</v>
      </c>
      <c r="E31" s="23"/>
      <c r="F31" s="23">
        <f t="shared" si="0"/>
        <v>0</v>
      </c>
    </row>
    <row r="32" spans="1:6" ht="31" x14ac:dyDescent="0.35">
      <c r="A32" s="69" t="s">
        <v>340</v>
      </c>
      <c r="B32" s="29" t="s">
        <v>336</v>
      </c>
      <c r="C32" s="27" t="s">
        <v>28</v>
      </c>
      <c r="D32" s="23">
        <v>7</v>
      </c>
      <c r="E32" s="23"/>
      <c r="F32" s="23">
        <f t="shared" si="0"/>
        <v>0</v>
      </c>
    </row>
    <row r="33" spans="1:6" ht="171" thickBot="1" x14ac:dyDescent="0.4">
      <c r="A33" s="258" t="s">
        <v>342</v>
      </c>
      <c r="B33" s="259" t="s">
        <v>793</v>
      </c>
      <c r="C33" s="72" t="s">
        <v>28</v>
      </c>
      <c r="D33" s="73">
        <v>8</v>
      </c>
      <c r="E33" s="73"/>
      <c r="F33" s="73">
        <f t="shared" si="0"/>
        <v>0</v>
      </c>
    </row>
    <row r="34" spans="1:6" s="10" customFormat="1" ht="16" thickBot="1" x14ac:dyDescent="0.4">
      <c r="A34" s="313" t="s">
        <v>608</v>
      </c>
      <c r="B34" s="314"/>
      <c r="C34" s="314"/>
      <c r="D34" s="314"/>
      <c r="E34" s="315"/>
      <c r="F34" s="260">
        <f>SUM(F4:F33)</f>
        <v>0</v>
      </c>
    </row>
    <row r="35" spans="1:6" s="53" customFormat="1" ht="16" thickBot="1" x14ac:dyDescent="0.4">
      <c r="A35" s="313" t="s">
        <v>609</v>
      </c>
      <c r="B35" s="314"/>
      <c r="C35" s="314"/>
      <c r="D35" s="314"/>
      <c r="E35" s="315"/>
      <c r="F35" s="260">
        <f>F34</f>
        <v>0</v>
      </c>
    </row>
    <row r="36" spans="1:6" ht="31" x14ac:dyDescent="0.35">
      <c r="A36" s="69" t="s">
        <v>343</v>
      </c>
      <c r="B36" s="261" t="s">
        <v>339</v>
      </c>
      <c r="C36" s="22" t="s">
        <v>28</v>
      </c>
      <c r="D36" s="49">
        <v>2</v>
      </c>
      <c r="E36" s="49"/>
      <c r="F36" s="49">
        <f t="shared" si="0"/>
        <v>0</v>
      </c>
    </row>
    <row r="37" spans="1:6" x14ac:dyDescent="0.35">
      <c r="A37" s="69" t="s">
        <v>344</v>
      </c>
      <c r="B37" s="29" t="s">
        <v>341</v>
      </c>
      <c r="C37" s="54" t="s">
        <v>28</v>
      </c>
      <c r="D37" s="23">
        <v>2</v>
      </c>
      <c r="E37" s="23"/>
      <c r="F37" s="23">
        <f t="shared" si="0"/>
        <v>0</v>
      </c>
    </row>
    <row r="38" spans="1:6" ht="93" x14ac:dyDescent="0.35">
      <c r="A38" s="69" t="s">
        <v>345</v>
      </c>
      <c r="B38" s="29" t="s">
        <v>785</v>
      </c>
      <c r="C38" s="27" t="s">
        <v>28</v>
      </c>
      <c r="D38" s="23">
        <v>4</v>
      </c>
      <c r="E38" s="23"/>
      <c r="F38" s="23">
        <f t="shared" si="0"/>
        <v>0</v>
      </c>
    </row>
    <row r="39" spans="1:6" ht="46.5" x14ac:dyDescent="0.35">
      <c r="A39" s="69" t="s">
        <v>346</v>
      </c>
      <c r="B39" s="21" t="s">
        <v>786</v>
      </c>
      <c r="C39" s="56" t="s">
        <v>28</v>
      </c>
      <c r="D39" s="23">
        <v>1</v>
      </c>
      <c r="E39" s="23"/>
      <c r="F39" s="23">
        <f t="shared" si="0"/>
        <v>0</v>
      </c>
    </row>
    <row r="40" spans="1:6" ht="46.5" x14ac:dyDescent="0.35">
      <c r="A40" s="69" t="s">
        <v>348</v>
      </c>
      <c r="B40" s="29" t="s">
        <v>787</v>
      </c>
      <c r="C40" s="54" t="s">
        <v>28</v>
      </c>
      <c r="D40" s="23">
        <v>6</v>
      </c>
      <c r="E40" s="23"/>
      <c r="F40" s="23">
        <f t="shared" si="0"/>
        <v>0</v>
      </c>
    </row>
    <row r="41" spans="1:6" ht="93" x14ac:dyDescent="0.35">
      <c r="A41" s="69" t="s">
        <v>350</v>
      </c>
      <c r="B41" s="46" t="s">
        <v>347</v>
      </c>
      <c r="C41" s="54"/>
      <c r="D41" s="23">
        <v>4</v>
      </c>
      <c r="E41" s="23"/>
      <c r="F41" s="23">
        <f t="shared" si="0"/>
        <v>0</v>
      </c>
    </row>
    <row r="42" spans="1:6" ht="155" x14ac:dyDescent="0.35">
      <c r="A42" s="69" t="s">
        <v>352</v>
      </c>
      <c r="B42" s="46" t="s">
        <v>788</v>
      </c>
      <c r="C42" s="27" t="s">
        <v>349</v>
      </c>
      <c r="D42" s="23">
        <v>1</v>
      </c>
      <c r="E42" s="23"/>
      <c r="F42" s="23">
        <f t="shared" si="0"/>
        <v>0</v>
      </c>
    </row>
    <row r="43" spans="1:6" ht="46.5" x14ac:dyDescent="0.35">
      <c r="A43" s="69" t="s">
        <v>354</v>
      </c>
      <c r="B43" s="29" t="s">
        <v>794</v>
      </c>
      <c r="C43" s="54" t="s">
        <v>28</v>
      </c>
      <c r="D43" s="23">
        <v>3</v>
      </c>
      <c r="E43" s="23"/>
      <c r="F43" s="23">
        <f t="shared" si="0"/>
        <v>0</v>
      </c>
    </row>
    <row r="44" spans="1:6" ht="46.5" x14ac:dyDescent="0.35">
      <c r="A44" s="69" t="s">
        <v>355</v>
      </c>
      <c r="B44" s="29" t="s">
        <v>795</v>
      </c>
      <c r="C44" s="54" t="s">
        <v>28</v>
      </c>
      <c r="D44" s="23">
        <v>3</v>
      </c>
      <c r="E44" s="23"/>
      <c r="F44" s="23"/>
    </row>
    <row r="45" spans="1:6" ht="46.5" x14ac:dyDescent="0.35">
      <c r="A45" s="69" t="s">
        <v>357</v>
      </c>
      <c r="B45" s="29" t="s">
        <v>796</v>
      </c>
      <c r="C45" s="54" t="s">
        <v>28</v>
      </c>
      <c r="D45" s="23">
        <v>3</v>
      </c>
      <c r="E45" s="23"/>
      <c r="F45" s="23"/>
    </row>
    <row r="46" spans="1:6" x14ac:dyDescent="0.35">
      <c r="A46" s="69" t="s">
        <v>359</v>
      </c>
      <c r="B46" s="29" t="s">
        <v>351</v>
      </c>
      <c r="C46" s="27" t="s">
        <v>28</v>
      </c>
      <c r="D46" s="23">
        <v>2</v>
      </c>
      <c r="E46" s="23"/>
      <c r="F46" s="23">
        <f t="shared" si="0"/>
        <v>0</v>
      </c>
    </row>
    <row r="47" spans="1:6" x14ac:dyDescent="0.35">
      <c r="A47" s="69" t="s">
        <v>782</v>
      </c>
      <c r="B47" s="29" t="s">
        <v>353</v>
      </c>
      <c r="C47" s="27" t="s">
        <v>28</v>
      </c>
      <c r="D47" s="23">
        <v>7</v>
      </c>
      <c r="E47" s="23"/>
      <c r="F47" s="23">
        <f t="shared" si="0"/>
        <v>0</v>
      </c>
    </row>
    <row r="48" spans="1:6" x14ac:dyDescent="0.35">
      <c r="A48" s="69" t="s">
        <v>783</v>
      </c>
      <c r="B48" s="29" t="s">
        <v>363</v>
      </c>
      <c r="C48" s="27" t="s">
        <v>28</v>
      </c>
      <c r="D48" s="23">
        <v>1</v>
      </c>
      <c r="E48" s="23"/>
      <c r="F48" s="23">
        <f t="shared" si="0"/>
        <v>0</v>
      </c>
    </row>
    <row r="49" spans="1:6" ht="31" x14ac:dyDescent="0.35">
      <c r="A49" s="69" t="s">
        <v>784</v>
      </c>
      <c r="B49" s="29" t="s">
        <v>356</v>
      </c>
      <c r="C49" s="27" t="s">
        <v>28</v>
      </c>
      <c r="D49" s="23">
        <v>2</v>
      </c>
      <c r="E49" s="23"/>
      <c r="F49" s="23">
        <f t="shared" si="0"/>
        <v>0</v>
      </c>
    </row>
    <row r="50" spans="1:6" x14ac:dyDescent="0.35">
      <c r="A50" s="69" t="s">
        <v>789</v>
      </c>
      <c r="B50" s="29" t="s">
        <v>792</v>
      </c>
      <c r="C50" s="54" t="s">
        <v>28</v>
      </c>
      <c r="D50" s="23">
        <v>1</v>
      </c>
      <c r="E50" s="23"/>
      <c r="F50" s="23">
        <f t="shared" si="0"/>
        <v>0</v>
      </c>
    </row>
    <row r="51" spans="1:6" x14ac:dyDescent="0.35">
      <c r="A51" s="69" t="s">
        <v>790</v>
      </c>
      <c r="B51" s="46" t="s">
        <v>358</v>
      </c>
      <c r="C51" s="27" t="s">
        <v>28</v>
      </c>
      <c r="D51" s="23">
        <v>1</v>
      </c>
      <c r="E51" s="23"/>
      <c r="F51" s="23">
        <f t="shared" si="0"/>
        <v>0</v>
      </c>
    </row>
    <row r="52" spans="1:6" x14ac:dyDescent="0.35">
      <c r="A52" s="69" t="s">
        <v>791</v>
      </c>
      <c r="B52" s="71" t="s">
        <v>360</v>
      </c>
      <c r="C52" s="72" t="s">
        <v>28</v>
      </c>
      <c r="D52" s="73">
        <v>6</v>
      </c>
      <c r="E52" s="73"/>
      <c r="F52" s="73">
        <f t="shared" si="0"/>
        <v>0</v>
      </c>
    </row>
    <row r="53" spans="1:6" x14ac:dyDescent="0.35">
      <c r="A53" s="312" t="s">
        <v>364</v>
      </c>
      <c r="B53" s="312"/>
      <c r="C53" s="312"/>
      <c r="D53" s="312"/>
      <c r="E53" s="312"/>
      <c r="F53" s="74">
        <f>SUM(F35:F52)</f>
        <v>0</v>
      </c>
    </row>
  </sheetData>
  <mergeCells count="5">
    <mergeCell ref="A2:F2"/>
    <mergeCell ref="A53:E53"/>
    <mergeCell ref="A34:E34"/>
    <mergeCell ref="A35:E35"/>
    <mergeCell ref="A1:F1"/>
  </mergeCells>
  <phoneticPr fontId="2" type="noConversion"/>
  <printOptions horizontalCentered="1" verticalCentered="1"/>
  <pageMargins left="0.45" right="0.45" top="0.5" bottom="0.5" header="0.3" footer="0.3"/>
  <pageSetup paperSize="9" scale="71" orientation="portrait" r:id="rId1"/>
  <headerFooter>
    <oddHeader xml:space="preserve">&amp;CPROPOSED REHABILITATION AND EXTENSION OF PELELEZA JETTY </oddHeader>
    <oddFooter>&amp;R&amp;P</oddFooter>
  </headerFooter>
  <rowBreaks count="1" manualBreakCount="1">
    <brk id="34" max="5" man="1"/>
  </rowBreaks>
  <colBreaks count="1" manualBreakCount="1">
    <brk id="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DE87D-B83B-4E61-BFC2-CEC09CFB96A7}">
  <dimension ref="A1:IG198"/>
  <sheetViews>
    <sheetView view="pageBreakPreview" topLeftCell="A167" zoomScaleNormal="80" zoomScaleSheetLayoutView="100" workbookViewId="0">
      <selection activeCell="I186" sqref="I186"/>
    </sheetView>
  </sheetViews>
  <sheetFormatPr defaultColWidth="9.1796875" defaultRowHeight="15.5" x14ac:dyDescent="0.35"/>
  <cols>
    <col min="1" max="1" width="12.1796875" style="63" customWidth="1"/>
    <col min="2" max="2" width="47.1796875" style="35" customWidth="1"/>
    <col min="3" max="3" width="8.81640625" style="36" customWidth="1"/>
    <col min="4" max="4" width="12.7265625" style="37" customWidth="1"/>
    <col min="5" max="5" width="14.453125" style="62" customWidth="1"/>
    <col min="6" max="6" width="18.81640625" style="62" customWidth="1"/>
    <col min="7" max="25" width="9.1796875" style="10"/>
    <col min="26" max="26" width="6.54296875" style="10" customWidth="1"/>
    <col min="27" max="43" width="9.1796875" style="10"/>
    <col min="44" max="44" width="1.26953125" style="10" customWidth="1"/>
    <col min="45" max="60" width="9.1796875" style="10"/>
    <col min="61" max="61" width="7.26953125" style="10" customWidth="1"/>
    <col min="62" max="82" width="9.1796875" style="10"/>
    <col min="83" max="83" width="5.81640625" style="10" customWidth="1"/>
    <col min="84" max="86" width="9.1796875" style="10"/>
    <col min="87" max="87" width="5.7265625" style="10" customWidth="1"/>
    <col min="88" max="129" width="9.1796875" style="10"/>
    <col min="130" max="130" width="7.26953125" style="10" customWidth="1"/>
    <col min="131" max="151" width="9.1796875" style="10"/>
    <col min="152" max="152" width="4.7265625" style="10" customWidth="1"/>
    <col min="153" max="168" width="9.1796875" style="10"/>
    <col min="169" max="169" width="8.26953125" style="10" customWidth="1"/>
    <col min="170" max="180" width="9.1796875" style="10"/>
    <col min="181" max="181" width="5.26953125" style="10" customWidth="1"/>
    <col min="182" max="205" width="9.1796875" style="10"/>
    <col min="206" max="206" width="5.81640625" style="10" customWidth="1"/>
    <col min="207" max="226" width="9.1796875" style="10"/>
    <col min="227" max="227" width="4.81640625" style="10" customWidth="1"/>
    <col min="228" max="237" width="9.1796875" style="10"/>
    <col min="238" max="238" width="8" style="10" customWidth="1"/>
    <col min="239" max="16384" width="9.1796875" style="10"/>
  </cols>
  <sheetData>
    <row r="1" spans="1:6" ht="16" thickBot="1" x14ac:dyDescent="0.4">
      <c r="A1" s="281" t="s">
        <v>742</v>
      </c>
      <c r="B1" s="282"/>
      <c r="C1" s="282"/>
      <c r="D1" s="282"/>
      <c r="E1" s="282"/>
      <c r="F1" s="283"/>
    </row>
    <row r="2" spans="1:6" ht="48" customHeight="1" x14ac:dyDescent="0.35">
      <c r="A2" s="277" t="s">
        <v>373</v>
      </c>
      <c r="B2" s="277" t="s">
        <v>373</v>
      </c>
      <c r="C2" s="277" t="s">
        <v>373</v>
      </c>
      <c r="D2" s="277" t="s">
        <v>373</v>
      </c>
      <c r="E2" s="277" t="s">
        <v>373</v>
      </c>
      <c r="F2" s="277" t="s">
        <v>373</v>
      </c>
    </row>
    <row r="3" spans="1:6" x14ac:dyDescent="0.35">
      <c r="A3" s="11" t="s">
        <v>0</v>
      </c>
      <c r="B3" s="11" t="s">
        <v>1</v>
      </c>
      <c r="C3" s="11" t="s">
        <v>2</v>
      </c>
      <c r="D3" s="11" t="s">
        <v>3</v>
      </c>
      <c r="E3" s="13" t="s">
        <v>4</v>
      </c>
      <c r="F3" s="14" t="s">
        <v>5</v>
      </c>
    </row>
    <row r="4" spans="1:6" x14ac:dyDescent="0.35">
      <c r="A4" s="40"/>
      <c r="B4" s="231" t="s">
        <v>374</v>
      </c>
      <c r="C4" s="41"/>
      <c r="D4" s="41"/>
      <c r="E4" s="42"/>
      <c r="F4" s="43"/>
    </row>
    <row r="5" spans="1:6" x14ac:dyDescent="0.35">
      <c r="A5" s="20" t="s">
        <v>375</v>
      </c>
      <c r="B5" s="26" t="s">
        <v>289</v>
      </c>
      <c r="C5" s="22" t="s">
        <v>28</v>
      </c>
      <c r="D5" s="23">
        <v>2</v>
      </c>
      <c r="E5" s="30"/>
      <c r="F5" s="25">
        <f t="shared" ref="F5:F20" si="0">+D5*E5</f>
        <v>0</v>
      </c>
    </row>
    <row r="6" spans="1:6" ht="31" x14ac:dyDescent="0.35">
      <c r="A6" s="20" t="s">
        <v>376</v>
      </c>
      <c r="B6" s="26" t="s">
        <v>293</v>
      </c>
      <c r="C6" s="27" t="s">
        <v>28</v>
      </c>
      <c r="D6" s="23">
        <v>2</v>
      </c>
      <c r="E6" s="30"/>
      <c r="F6" s="25">
        <f t="shared" si="0"/>
        <v>0</v>
      </c>
    </row>
    <row r="7" spans="1:6" x14ac:dyDescent="0.35">
      <c r="A7" s="20" t="s">
        <v>377</v>
      </c>
      <c r="B7" s="26" t="s">
        <v>378</v>
      </c>
      <c r="C7" s="27" t="s">
        <v>28</v>
      </c>
      <c r="D7" s="23">
        <v>1</v>
      </c>
      <c r="E7" s="30"/>
      <c r="F7" s="25">
        <f t="shared" si="0"/>
        <v>0</v>
      </c>
    </row>
    <row r="8" spans="1:6" x14ac:dyDescent="0.35">
      <c r="A8" s="20" t="s">
        <v>379</v>
      </c>
      <c r="B8" s="26" t="s">
        <v>297</v>
      </c>
      <c r="C8" s="27"/>
      <c r="D8" s="23">
        <v>4</v>
      </c>
      <c r="E8" s="30"/>
      <c r="F8" s="25">
        <f t="shared" si="0"/>
        <v>0</v>
      </c>
    </row>
    <row r="9" spans="1:6" ht="31" x14ac:dyDescent="0.35">
      <c r="A9" s="20" t="s">
        <v>380</v>
      </c>
      <c r="B9" s="232" t="s">
        <v>381</v>
      </c>
      <c r="C9" s="44" t="s">
        <v>28</v>
      </c>
      <c r="D9" s="45">
        <v>1</v>
      </c>
      <c r="E9" s="30"/>
      <c r="F9" s="25">
        <f t="shared" si="0"/>
        <v>0</v>
      </c>
    </row>
    <row r="10" spans="1:6" x14ac:dyDescent="0.35">
      <c r="A10" s="20" t="s">
        <v>382</v>
      </c>
      <c r="B10" s="26" t="s">
        <v>383</v>
      </c>
      <c r="C10" s="27" t="s">
        <v>28</v>
      </c>
      <c r="D10" s="23">
        <v>1</v>
      </c>
      <c r="E10" s="30"/>
      <c r="F10" s="25">
        <f t="shared" si="0"/>
        <v>0</v>
      </c>
    </row>
    <row r="11" spans="1:6" x14ac:dyDescent="0.35">
      <c r="A11" s="20" t="s">
        <v>384</v>
      </c>
      <c r="B11" s="26" t="s">
        <v>385</v>
      </c>
      <c r="C11" s="27" t="s">
        <v>28</v>
      </c>
      <c r="D11" s="23">
        <v>1</v>
      </c>
      <c r="E11" s="30"/>
      <c r="F11" s="25">
        <f t="shared" si="0"/>
        <v>0</v>
      </c>
    </row>
    <row r="12" spans="1:6" ht="31" x14ac:dyDescent="0.35">
      <c r="A12" s="20" t="s">
        <v>386</v>
      </c>
      <c r="B12" s="26" t="s">
        <v>387</v>
      </c>
      <c r="C12" s="27" t="s">
        <v>28</v>
      </c>
      <c r="D12" s="23">
        <v>2</v>
      </c>
      <c r="E12" s="30"/>
      <c r="F12" s="25">
        <f t="shared" si="0"/>
        <v>0</v>
      </c>
    </row>
    <row r="13" spans="1:6" x14ac:dyDescent="0.35">
      <c r="A13" s="20" t="s">
        <v>388</v>
      </c>
      <c r="B13" s="26" t="s">
        <v>389</v>
      </c>
      <c r="C13" s="27" t="s">
        <v>28</v>
      </c>
      <c r="D13" s="23">
        <v>1</v>
      </c>
      <c r="E13" s="30"/>
      <c r="F13" s="25">
        <f t="shared" si="0"/>
        <v>0</v>
      </c>
    </row>
    <row r="14" spans="1:6" x14ac:dyDescent="0.35">
      <c r="A14" s="20" t="s">
        <v>390</v>
      </c>
      <c r="B14" s="26" t="s">
        <v>728</v>
      </c>
      <c r="C14" s="27" t="s">
        <v>28</v>
      </c>
      <c r="D14" s="23">
        <v>4</v>
      </c>
      <c r="E14" s="30"/>
      <c r="F14" s="25">
        <f t="shared" si="0"/>
        <v>0</v>
      </c>
    </row>
    <row r="15" spans="1:6" x14ac:dyDescent="0.35">
      <c r="A15" s="20" t="s">
        <v>391</v>
      </c>
      <c r="B15" s="26" t="s">
        <v>392</v>
      </c>
      <c r="C15" s="27" t="s">
        <v>28</v>
      </c>
      <c r="D15" s="23">
        <v>2</v>
      </c>
      <c r="E15" s="30"/>
      <c r="F15" s="25">
        <f t="shared" si="0"/>
        <v>0</v>
      </c>
    </row>
    <row r="16" spans="1:6" x14ac:dyDescent="0.35">
      <c r="A16" s="20" t="s">
        <v>393</v>
      </c>
      <c r="B16" s="26" t="s">
        <v>394</v>
      </c>
      <c r="C16" s="27" t="s">
        <v>28</v>
      </c>
      <c r="D16" s="23">
        <v>1</v>
      </c>
      <c r="E16" s="30"/>
      <c r="F16" s="25">
        <f t="shared" si="0"/>
        <v>0</v>
      </c>
    </row>
    <row r="17" spans="1:6" x14ac:dyDescent="0.35">
      <c r="A17" s="20" t="s">
        <v>395</v>
      </c>
      <c r="B17" s="29" t="s">
        <v>729</v>
      </c>
      <c r="C17" s="47" t="s">
        <v>28</v>
      </c>
      <c r="D17" s="23">
        <v>1</v>
      </c>
      <c r="E17" s="30"/>
      <c r="F17" s="25">
        <f t="shared" si="0"/>
        <v>0</v>
      </c>
    </row>
    <row r="18" spans="1:6" x14ac:dyDescent="0.35">
      <c r="A18" s="20" t="s">
        <v>396</v>
      </c>
      <c r="B18" s="29" t="s">
        <v>358</v>
      </c>
      <c r="C18" s="27" t="s">
        <v>28</v>
      </c>
      <c r="D18" s="23">
        <v>1</v>
      </c>
      <c r="E18" s="30"/>
      <c r="F18" s="25">
        <f t="shared" si="0"/>
        <v>0</v>
      </c>
    </row>
    <row r="19" spans="1:6" ht="31" x14ac:dyDescent="0.35">
      <c r="A19" s="20" t="s">
        <v>397</v>
      </c>
      <c r="B19" s="29" t="s">
        <v>356</v>
      </c>
      <c r="C19" s="27" t="s">
        <v>28</v>
      </c>
      <c r="D19" s="23">
        <v>2</v>
      </c>
      <c r="E19" s="30"/>
      <c r="F19" s="25">
        <f t="shared" si="0"/>
        <v>0</v>
      </c>
    </row>
    <row r="20" spans="1:6" x14ac:dyDescent="0.35">
      <c r="A20" s="20" t="s">
        <v>398</v>
      </c>
      <c r="B20" s="29" t="s">
        <v>360</v>
      </c>
      <c r="C20" s="27" t="s">
        <v>28</v>
      </c>
      <c r="D20" s="23">
        <v>2</v>
      </c>
      <c r="E20" s="30"/>
      <c r="F20" s="25">
        <f t="shared" si="0"/>
        <v>0</v>
      </c>
    </row>
    <row r="21" spans="1:6" x14ac:dyDescent="0.35">
      <c r="A21" s="48"/>
      <c r="B21" s="70"/>
      <c r="C21" s="22"/>
      <c r="D21" s="49"/>
      <c r="E21" s="50"/>
      <c r="F21" s="25"/>
    </row>
    <row r="22" spans="1:6" x14ac:dyDescent="0.35">
      <c r="A22" s="48"/>
      <c r="B22" s="231" t="s">
        <v>399</v>
      </c>
      <c r="C22" s="22"/>
      <c r="D22" s="49"/>
      <c r="E22" s="50"/>
      <c r="F22" s="25"/>
    </row>
    <row r="23" spans="1:6" ht="62" x14ac:dyDescent="0.35">
      <c r="A23" s="51"/>
      <c r="B23" s="233" t="s">
        <v>400</v>
      </c>
      <c r="C23" s="27"/>
      <c r="D23" s="23"/>
      <c r="E23" s="30"/>
      <c r="F23" s="28"/>
    </row>
    <row r="24" spans="1:6" x14ac:dyDescent="0.35">
      <c r="A24" s="51"/>
      <c r="B24" s="234" t="s">
        <v>401</v>
      </c>
      <c r="C24" s="27"/>
      <c r="D24" s="23"/>
      <c r="E24" s="30"/>
      <c r="F24" s="28"/>
    </row>
    <row r="25" spans="1:6" ht="46.5" x14ac:dyDescent="0.35">
      <c r="A25" s="51" t="s">
        <v>402</v>
      </c>
      <c r="B25" s="26" t="s">
        <v>403</v>
      </c>
      <c r="C25" s="27" t="s">
        <v>28</v>
      </c>
      <c r="D25" s="52">
        <v>20</v>
      </c>
      <c r="E25" s="30"/>
      <c r="F25" s="25">
        <f t="shared" ref="F25:F33" si="1">+D25*E25</f>
        <v>0</v>
      </c>
    </row>
    <row r="26" spans="1:6" ht="31" x14ac:dyDescent="0.35">
      <c r="A26" s="51" t="s">
        <v>404</v>
      </c>
      <c r="B26" s="26" t="s">
        <v>405</v>
      </c>
      <c r="C26" s="27" t="s">
        <v>28</v>
      </c>
      <c r="D26" s="52">
        <v>2</v>
      </c>
      <c r="E26" s="30"/>
      <c r="F26" s="25">
        <f t="shared" si="1"/>
        <v>0</v>
      </c>
    </row>
    <row r="27" spans="1:6" ht="31" x14ac:dyDescent="0.35">
      <c r="A27" s="51" t="s">
        <v>406</v>
      </c>
      <c r="B27" s="26" t="s">
        <v>407</v>
      </c>
      <c r="C27" s="27" t="s">
        <v>28</v>
      </c>
      <c r="D27" s="52">
        <v>2</v>
      </c>
      <c r="E27" s="30"/>
      <c r="F27" s="25">
        <f t="shared" si="1"/>
        <v>0</v>
      </c>
    </row>
    <row r="28" spans="1:6" ht="31" x14ac:dyDescent="0.35">
      <c r="A28" s="51" t="s">
        <v>408</v>
      </c>
      <c r="B28" s="26" t="s">
        <v>409</v>
      </c>
      <c r="C28" s="27" t="s">
        <v>28</v>
      </c>
      <c r="D28" s="52">
        <v>1</v>
      </c>
      <c r="E28" s="30"/>
      <c r="F28" s="25">
        <f t="shared" si="1"/>
        <v>0</v>
      </c>
    </row>
    <row r="29" spans="1:6" x14ac:dyDescent="0.35">
      <c r="A29" s="51" t="s">
        <v>410</v>
      </c>
      <c r="B29" s="26" t="s">
        <v>411</v>
      </c>
      <c r="C29" s="27" t="s">
        <v>28</v>
      </c>
      <c r="D29" s="52">
        <v>4</v>
      </c>
      <c r="E29" s="30"/>
      <c r="F29" s="25">
        <f t="shared" si="1"/>
        <v>0</v>
      </c>
    </row>
    <row r="30" spans="1:6" ht="31" x14ac:dyDescent="0.35">
      <c r="A30" s="51" t="s">
        <v>412</v>
      </c>
      <c r="B30" s="26" t="s">
        <v>413</v>
      </c>
      <c r="C30" s="27" t="s">
        <v>28</v>
      </c>
      <c r="D30" s="52">
        <v>2</v>
      </c>
      <c r="E30" s="30"/>
      <c r="F30" s="25">
        <f t="shared" si="1"/>
        <v>0</v>
      </c>
    </row>
    <row r="31" spans="1:6" ht="46.5" x14ac:dyDescent="0.35">
      <c r="A31" s="51" t="s">
        <v>414</v>
      </c>
      <c r="B31" s="26" t="s">
        <v>415</v>
      </c>
      <c r="C31" s="27" t="s">
        <v>28</v>
      </c>
      <c r="D31" s="52">
        <v>4</v>
      </c>
      <c r="E31" s="30"/>
      <c r="F31" s="25">
        <f t="shared" si="1"/>
        <v>0</v>
      </c>
    </row>
    <row r="32" spans="1:6" ht="31" x14ac:dyDescent="0.35">
      <c r="A32" s="51" t="s">
        <v>416</v>
      </c>
      <c r="B32" s="26" t="s">
        <v>417</v>
      </c>
      <c r="C32" s="27" t="s">
        <v>28</v>
      </c>
      <c r="D32" s="52">
        <v>6</v>
      </c>
      <c r="E32" s="30"/>
      <c r="F32" s="25">
        <f t="shared" si="1"/>
        <v>0</v>
      </c>
    </row>
    <row r="33" spans="1:6" x14ac:dyDescent="0.35">
      <c r="A33" s="51" t="s">
        <v>418</v>
      </c>
      <c r="B33" s="26" t="s">
        <v>419</v>
      </c>
      <c r="C33" s="27" t="s">
        <v>28</v>
      </c>
      <c r="D33" s="52">
        <v>4</v>
      </c>
      <c r="E33" s="30"/>
      <c r="F33" s="25">
        <f t="shared" si="1"/>
        <v>0</v>
      </c>
    </row>
    <row r="34" spans="1:6" ht="16" thickBot="1" x14ac:dyDescent="0.4">
      <c r="A34" s="262"/>
      <c r="B34" s="263"/>
      <c r="C34" s="72"/>
      <c r="D34" s="264"/>
      <c r="E34" s="265"/>
      <c r="F34" s="266"/>
    </row>
    <row r="35" spans="1:6" ht="16" thickBot="1" x14ac:dyDescent="0.4">
      <c r="A35" s="313" t="s">
        <v>608</v>
      </c>
      <c r="B35" s="314"/>
      <c r="C35" s="314"/>
      <c r="D35" s="314"/>
      <c r="E35" s="315"/>
      <c r="F35" s="260">
        <f>SUM(F4:F34)</f>
        <v>0</v>
      </c>
    </row>
    <row r="36" spans="1:6" s="53" customFormat="1" ht="16" thickBot="1" x14ac:dyDescent="0.4">
      <c r="A36" s="313" t="s">
        <v>609</v>
      </c>
      <c r="B36" s="314"/>
      <c r="C36" s="314"/>
      <c r="D36" s="314"/>
      <c r="E36" s="315"/>
      <c r="F36" s="260">
        <f>F35</f>
        <v>0</v>
      </c>
    </row>
    <row r="37" spans="1:6" x14ac:dyDescent="0.35">
      <c r="A37" s="48"/>
      <c r="B37" s="70"/>
      <c r="C37" s="22"/>
      <c r="D37" s="267"/>
      <c r="E37" s="50"/>
      <c r="F37" s="25"/>
    </row>
    <row r="38" spans="1:6" ht="31" x14ac:dyDescent="0.35">
      <c r="A38" s="51" t="s">
        <v>610</v>
      </c>
      <c r="B38" s="29" t="s">
        <v>611</v>
      </c>
      <c r="C38" s="54" t="s">
        <v>28</v>
      </c>
      <c r="D38" s="52">
        <v>2</v>
      </c>
      <c r="E38" s="30"/>
      <c r="F38" s="25">
        <f t="shared" ref="F38:F44" si="2">+D38*E38</f>
        <v>0</v>
      </c>
    </row>
    <row r="39" spans="1:6" x14ac:dyDescent="0.35">
      <c r="A39" s="51" t="s">
        <v>612</v>
      </c>
      <c r="B39" s="26" t="s">
        <v>613</v>
      </c>
      <c r="C39" s="27" t="s">
        <v>28</v>
      </c>
      <c r="D39" s="52">
        <v>2</v>
      </c>
      <c r="E39" s="30"/>
      <c r="F39" s="25">
        <f t="shared" si="2"/>
        <v>0</v>
      </c>
    </row>
    <row r="40" spans="1:6" ht="31" x14ac:dyDescent="0.35">
      <c r="A40" s="51" t="s">
        <v>614</v>
      </c>
      <c r="B40" s="29" t="s">
        <v>615</v>
      </c>
      <c r="C40" s="27" t="s">
        <v>28</v>
      </c>
      <c r="D40" s="52">
        <v>2</v>
      </c>
      <c r="E40" s="30"/>
      <c r="F40" s="25">
        <f t="shared" si="2"/>
        <v>0</v>
      </c>
    </row>
    <row r="41" spans="1:6" x14ac:dyDescent="0.35">
      <c r="A41" s="51" t="s">
        <v>616</v>
      </c>
      <c r="B41" s="29" t="s">
        <v>617</v>
      </c>
      <c r="C41" s="54" t="s">
        <v>28</v>
      </c>
      <c r="D41" s="52">
        <v>1</v>
      </c>
      <c r="E41" s="30"/>
      <c r="F41" s="25">
        <f t="shared" si="2"/>
        <v>0</v>
      </c>
    </row>
    <row r="42" spans="1:6" x14ac:dyDescent="0.35">
      <c r="A42" s="51" t="s">
        <v>618</v>
      </c>
      <c r="B42" s="29" t="s">
        <v>619</v>
      </c>
      <c r="C42" s="27" t="s">
        <v>28</v>
      </c>
      <c r="D42" s="52">
        <v>2</v>
      </c>
      <c r="E42" s="30"/>
      <c r="F42" s="25">
        <f t="shared" si="2"/>
        <v>0</v>
      </c>
    </row>
    <row r="43" spans="1:6" ht="31" x14ac:dyDescent="0.35">
      <c r="A43" s="51" t="s">
        <v>620</v>
      </c>
      <c r="B43" s="26" t="s">
        <v>621</v>
      </c>
      <c r="C43" s="27" t="s">
        <v>28</v>
      </c>
      <c r="D43" s="52">
        <v>60</v>
      </c>
      <c r="E43" s="30"/>
      <c r="F43" s="25">
        <f t="shared" si="2"/>
        <v>0</v>
      </c>
    </row>
    <row r="44" spans="1:6" ht="31" x14ac:dyDescent="0.35">
      <c r="A44" s="51" t="s">
        <v>622</v>
      </c>
      <c r="B44" s="29" t="s">
        <v>623</v>
      </c>
      <c r="C44" s="27" t="s">
        <v>28</v>
      </c>
      <c r="D44" s="52">
        <v>3</v>
      </c>
      <c r="E44" s="30"/>
      <c r="F44" s="25">
        <f t="shared" si="2"/>
        <v>0</v>
      </c>
    </row>
    <row r="45" spans="1:6" x14ac:dyDescent="0.35">
      <c r="A45" s="51"/>
      <c r="B45" s="29"/>
      <c r="C45" s="27"/>
      <c r="D45" s="23"/>
      <c r="E45" s="30"/>
      <c r="F45" s="28"/>
    </row>
    <row r="46" spans="1:6" ht="31" x14ac:dyDescent="0.35">
      <c r="A46" s="51"/>
      <c r="B46" s="235" t="s">
        <v>624</v>
      </c>
      <c r="C46" s="54"/>
      <c r="D46" s="55"/>
      <c r="E46" s="30"/>
      <c r="F46" s="28"/>
    </row>
    <row r="47" spans="1:6" x14ac:dyDescent="0.35">
      <c r="A47" s="51" t="s">
        <v>625</v>
      </c>
      <c r="B47" s="29" t="s">
        <v>626</v>
      </c>
      <c r="C47" s="54" t="s">
        <v>28</v>
      </c>
      <c r="D47" s="52">
        <v>4</v>
      </c>
      <c r="E47" s="30"/>
      <c r="F47" s="25">
        <f t="shared" ref="F47:F62" si="3">+D47*E47</f>
        <v>0</v>
      </c>
    </row>
    <row r="48" spans="1:6" x14ac:dyDescent="0.35">
      <c r="A48" s="51" t="s">
        <v>627</v>
      </c>
      <c r="B48" s="29" t="s">
        <v>628</v>
      </c>
      <c r="C48" s="54" t="s">
        <v>28</v>
      </c>
      <c r="D48" s="52">
        <v>4</v>
      </c>
      <c r="E48" s="30"/>
      <c r="F48" s="25">
        <f t="shared" si="3"/>
        <v>0</v>
      </c>
    </row>
    <row r="49" spans="1:6" ht="46.5" x14ac:dyDescent="0.35">
      <c r="A49" s="51" t="s">
        <v>629</v>
      </c>
      <c r="B49" s="29" t="s">
        <v>630</v>
      </c>
      <c r="C49" s="54" t="s">
        <v>28</v>
      </c>
      <c r="D49" s="52">
        <v>6</v>
      </c>
      <c r="E49" s="30"/>
      <c r="F49" s="25">
        <f t="shared" si="3"/>
        <v>0</v>
      </c>
    </row>
    <row r="50" spans="1:6" ht="46.5" x14ac:dyDescent="0.35">
      <c r="A50" s="51" t="s">
        <v>631</v>
      </c>
      <c r="B50" s="29" t="s">
        <v>632</v>
      </c>
      <c r="C50" s="54" t="s">
        <v>28</v>
      </c>
      <c r="D50" s="52">
        <v>3</v>
      </c>
      <c r="E50" s="30"/>
      <c r="F50" s="25">
        <f t="shared" si="3"/>
        <v>0</v>
      </c>
    </row>
    <row r="51" spans="1:6" x14ac:dyDescent="0.35">
      <c r="A51" s="51" t="s">
        <v>633</v>
      </c>
      <c r="B51" s="29" t="s">
        <v>634</v>
      </c>
      <c r="C51" s="54" t="s">
        <v>28</v>
      </c>
      <c r="D51" s="52">
        <v>100</v>
      </c>
      <c r="E51" s="30"/>
      <c r="F51" s="25">
        <f t="shared" si="3"/>
        <v>0</v>
      </c>
    </row>
    <row r="52" spans="1:6" x14ac:dyDescent="0.35">
      <c r="A52" s="51" t="s">
        <v>635</v>
      </c>
      <c r="B52" s="29" t="s">
        <v>636</v>
      </c>
      <c r="C52" s="54" t="s">
        <v>28</v>
      </c>
      <c r="D52" s="52">
        <v>3</v>
      </c>
      <c r="E52" s="30"/>
      <c r="F52" s="25">
        <f t="shared" si="3"/>
        <v>0</v>
      </c>
    </row>
    <row r="53" spans="1:6" x14ac:dyDescent="0.35">
      <c r="A53" s="51" t="s">
        <v>637</v>
      </c>
      <c r="B53" s="29" t="s">
        <v>638</v>
      </c>
      <c r="C53" s="54" t="s">
        <v>28</v>
      </c>
      <c r="D53" s="52">
        <v>3</v>
      </c>
      <c r="E53" s="30"/>
      <c r="F53" s="25">
        <f t="shared" si="3"/>
        <v>0</v>
      </c>
    </row>
    <row r="54" spans="1:6" x14ac:dyDescent="0.35">
      <c r="A54" s="51" t="s">
        <v>639</v>
      </c>
      <c r="B54" s="29" t="s">
        <v>640</v>
      </c>
      <c r="C54" s="54" t="s">
        <v>28</v>
      </c>
      <c r="D54" s="52">
        <v>12</v>
      </c>
      <c r="E54" s="30"/>
      <c r="F54" s="25">
        <f t="shared" si="3"/>
        <v>0</v>
      </c>
    </row>
    <row r="55" spans="1:6" x14ac:dyDescent="0.35">
      <c r="A55" s="51" t="s">
        <v>641</v>
      </c>
      <c r="B55" s="29" t="s">
        <v>642</v>
      </c>
      <c r="C55" s="54" t="s">
        <v>28</v>
      </c>
      <c r="D55" s="52">
        <v>6</v>
      </c>
      <c r="E55" s="30"/>
      <c r="F55" s="25">
        <f t="shared" si="3"/>
        <v>0</v>
      </c>
    </row>
    <row r="56" spans="1:6" x14ac:dyDescent="0.35">
      <c r="A56" s="51" t="s">
        <v>643</v>
      </c>
      <c r="B56" s="29" t="s">
        <v>644</v>
      </c>
      <c r="C56" s="54" t="s">
        <v>28</v>
      </c>
      <c r="D56" s="52">
        <v>3</v>
      </c>
      <c r="E56" s="30"/>
      <c r="F56" s="25">
        <f t="shared" si="3"/>
        <v>0</v>
      </c>
    </row>
    <row r="57" spans="1:6" ht="31" x14ac:dyDescent="0.35">
      <c r="A57" s="51" t="s">
        <v>645</v>
      </c>
      <c r="B57" s="29" t="s">
        <v>646</v>
      </c>
      <c r="C57" s="54" t="s">
        <v>28</v>
      </c>
      <c r="D57" s="52">
        <v>10</v>
      </c>
      <c r="E57" s="30"/>
      <c r="F57" s="25">
        <f t="shared" si="3"/>
        <v>0</v>
      </c>
    </row>
    <row r="58" spans="1:6" x14ac:dyDescent="0.35">
      <c r="A58" s="51" t="s">
        <v>647</v>
      </c>
      <c r="B58" s="29" t="s">
        <v>648</v>
      </c>
      <c r="C58" s="54" t="s">
        <v>28</v>
      </c>
      <c r="D58" s="52">
        <v>10</v>
      </c>
      <c r="E58" s="30"/>
      <c r="F58" s="25">
        <f t="shared" si="3"/>
        <v>0</v>
      </c>
    </row>
    <row r="59" spans="1:6" x14ac:dyDescent="0.35">
      <c r="A59" s="51" t="s">
        <v>649</v>
      </c>
      <c r="B59" s="29" t="s">
        <v>650</v>
      </c>
      <c r="C59" s="54" t="s">
        <v>28</v>
      </c>
      <c r="D59" s="52">
        <v>6</v>
      </c>
      <c r="E59" s="30"/>
      <c r="F59" s="25">
        <f t="shared" si="3"/>
        <v>0</v>
      </c>
    </row>
    <row r="60" spans="1:6" x14ac:dyDescent="0.35">
      <c r="A60" s="51" t="s">
        <v>651</v>
      </c>
      <c r="B60" s="29" t="s">
        <v>652</v>
      </c>
      <c r="C60" s="54" t="s">
        <v>28</v>
      </c>
      <c r="D60" s="52">
        <v>3</v>
      </c>
      <c r="E60" s="30"/>
      <c r="F60" s="25">
        <f t="shared" si="3"/>
        <v>0</v>
      </c>
    </row>
    <row r="61" spans="1:6" ht="31" x14ac:dyDescent="0.35">
      <c r="A61" s="51" t="s">
        <v>653</v>
      </c>
      <c r="B61" s="29" t="s">
        <v>654</v>
      </c>
      <c r="C61" s="54" t="s">
        <v>28</v>
      </c>
      <c r="D61" s="52">
        <v>4</v>
      </c>
      <c r="E61" s="30"/>
      <c r="F61" s="25">
        <f t="shared" si="3"/>
        <v>0</v>
      </c>
    </row>
    <row r="62" spans="1:6" x14ac:dyDescent="0.35">
      <c r="A62" s="51" t="s">
        <v>655</v>
      </c>
      <c r="B62" s="21" t="s">
        <v>656</v>
      </c>
      <c r="C62" s="56" t="s">
        <v>28</v>
      </c>
      <c r="D62" s="52">
        <v>4</v>
      </c>
      <c r="E62" s="24"/>
      <c r="F62" s="25">
        <f t="shared" si="3"/>
        <v>0</v>
      </c>
    </row>
    <row r="63" spans="1:6" ht="16" thickBot="1" x14ac:dyDescent="0.4">
      <c r="A63" s="262"/>
      <c r="B63" s="259"/>
      <c r="C63" s="268"/>
      <c r="D63" s="269"/>
      <c r="E63" s="265"/>
      <c r="F63" s="270"/>
    </row>
    <row r="64" spans="1:6" ht="16" thickBot="1" x14ac:dyDescent="0.4">
      <c r="A64" s="313" t="s">
        <v>608</v>
      </c>
      <c r="B64" s="314"/>
      <c r="C64" s="314"/>
      <c r="D64" s="314"/>
      <c r="E64" s="315"/>
      <c r="F64" s="260">
        <f>SUM(F36:F63)</f>
        <v>0</v>
      </c>
    </row>
    <row r="65" spans="1:241" s="53" customFormat="1" ht="16" thickBot="1" x14ac:dyDescent="0.4">
      <c r="A65" s="313" t="s">
        <v>609</v>
      </c>
      <c r="B65" s="314"/>
      <c r="C65" s="314"/>
      <c r="D65" s="314"/>
      <c r="E65" s="315"/>
      <c r="F65" s="260">
        <f>F64</f>
        <v>0</v>
      </c>
    </row>
    <row r="66" spans="1:241" x14ac:dyDescent="0.35">
      <c r="A66" s="48"/>
      <c r="B66" s="271" t="s">
        <v>420</v>
      </c>
      <c r="C66" s="272"/>
      <c r="D66" s="273"/>
      <c r="E66" s="50"/>
      <c r="F66" s="43"/>
    </row>
    <row r="67" spans="1:241" ht="62" x14ac:dyDescent="0.35">
      <c r="A67" s="51" t="s">
        <v>421</v>
      </c>
      <c r="B67" s="29" t="s">
        <v>422</v>
      </c>
      <c r="C67" s="27" t="s">
        <v>28</v>
      </c>
      <c r="D67" s="52">
        <v>60</v>
      </c>
      <c r="E67" s="30"/>
      <c r="F67" s="25">
        <f t="shared" ref="F67:F84" si="4">+D67*E67</f>
        <v>0</v>
      </c>
      <c r="G67" s="58"/>
      <c r="I67" s="58"/>
      <c r="K67" s="58"/>
      <c r="M67" s="58"/>
      <c r="O67" s="58"/>
      <c r="Q67" s="58"/>
      <c r="S67" s="58"/>
      <c r="U67" s="58"/>
      <c r="W67" s="58"/>
      <c r="Y67" s="58"/>
      <c r="AA67" s="58"/>
      <c r="AC67" s="58"/>
      <c r="AE67" s="58"/>
      <c r="AG67" s="58"/>
      <c r="AI67" s="58"/>
      <c r="AK67" s="58"/>
      <c r="AM67" s="58"/>
      <c r="AO67" s="58"/>
      <c r="AQ67" s="58"/>
      <c r="AS67" s="58"/>
      <c r="AU67" s="58"/>
      <c r="AW67" s="58"/>
      <c r="AY67" s="58"/>
      <c r="BA67" s="58"/>
      <c r="BC67" s="58"/>
      <c r="BE67" s="58"/>
      <c r="BG67" s="58"/>
      <c r="BI67" s="58"/>
      <c r="BK67" s="58"/>
      <c r="BM67" s="58"/>
      <c r="BO67" s="58"/>
      <c r="BQ67" s="58"/>
      <c r="BS67" s="58"/>
      <c r="BU67" s="58"/>
      <c r="BW67" s="58"/>
      <c r="BY67" s="58"/>
      <c r="CA67" s="58"/>
      <c r="CC67" s="58"/>
      <c r="CE67" s="58"/>
      <c r="CG67" s="58"/>
      <c r="CI67" s="58"/>
      <c r="CK67" s="58"/>
      <c r="CM67" s="58"/>
      <c r="CO67" s="58"/>
      <c r="CQ67" s="58"/>
      <c r="CS67" s="58"/>
      <c r="CU67" s="58"/>
      <c r="CW67" s="58"/>
      <c r="CY67" s="58"/>
      <c r="DA67" s="58"/>
      <c r="DC67" s="58"/>
      <c r="DE67" s="58"/>
      <c r="DG67" s="58"/>
      <c r="DI67" s="58"/>
      <c r="DK67" s="58"/>
      <c r="DM67" s="58"/>
      <c r="DO67" s="58"/>
      <c r="DQ67" s="58"/>
      <c r="DS67" s="58"/>
      <c r="DU67" s="58"/>
      <c r="DW67" s="58"/>
      <c r="DY67" s="58"/>
      <c r="EA67" s="58"/>
      <c r="EC67" s="58"/>
      <c r="EE67" s="58"/>
      <c r="EG67" s="58"/>
      <c r="EI67" s="58"/>
      <c r="EK67" s="58"/>
      <c r="EM67" s="58"/>
      <c r="EO67" s="58"/>
      <c r="EQ67" s="58"/>
      <c r="ES67" s="58"/>
      <c r="EU67" s="58"/>
      <c r="EW67" s="58"/>
      <c r="EY67" s="58"/>
      <c r="FA67" s="58"/>
      <c r="FC67" s="58"/>
      <c r="FE67" s="58"/>
      <c r="FG67" s="58"/>
      <c r="FI67" s="58"/>
      <c r="FK67" s="58"/>
      <c r="FM67" s="58"/>
      <c r="FO67" s="58"/>
      <c r="FQ67" s="58"/>
      <c r="FS67" s="58"/>
      <c r="FU67" s="58"/>
      <c r="FW67" s="58"/>
      <c r="FY67" s="58"/>
      <c r="GA67" s="58"/>
      <c r="GC67" s="58"/>
      <c r="GE67" s="58"/>
      <c r="GG67" s="58"/>
      <c r="GI67" s="58"/>
      <c r="GK67" s="58"/>
      <c r="GM67" s="58"/>
      <c r="GO67" s="58"/>
      <c r="GQ67" s="58"/>
      <c r="GS67" s="58"/>
      <c r="GU67" s="58"/>
      <c r="GW67" s="58"/>
      <c r="GY67" s="58"/>
      <c r="HA67" s="58"/>
      <c r="HC67" s="58"/>
      <c r="HE67" s="58"/>
      <c r="HG67" s="58"/>
      <c r="HI67" s="58"/>
      <c r="HK67" s="58"/>
      <c r="HM67" s="58"/>
      <c r="HO67" s="58"/>
      <c r="HQ67" s="58"/>
      <c r="HS67" s="58"/>
      <c r="HU67" s="58"/>
      <c r="HW67" s="58"/>
      <c r="HY67" s="58"/>
      <c r="IA67" s="58"/>
      <c r="IC67" s="58"/>
      <c r="IE67" s="58"/>
      <c r="IG67" s="58"/>
    </row>
    <row r="68" spans="1:241" ht="46.5" x14ac:dyDescent="0.35">
      <c r="A68" s="51" t="s">
        <v>423</v>
      </c>
      <c r="B68" s="29" t="s">
        <v>424</v>
      </c>
      <c r="C68" s="27" t="s">
        <v>28</v>
      </c>
      <c r="D68" s="52">
        <v>60</v>
      </c>
      <c r="E68" s="30"/>
      <c r="F68" s="25">
        <f t="shared" si="4"/>
        <v>0</v>
      </c>
      <c r="G68" s="58"/>
      <c r="I68" s="58"/>
      <c r="K68" s="58"/>
      <c r="M68" s="58"/>
      <c r="O68" s="58"/>
      <c r="Q68" s="58"/>
      <c r="S68" s="58"/>
      <c r="U68" s="58"/>
      <c r="W68" s="58"/>
      <c r="Y68" s="58"/>
      <c r="AA68" s="58"/>
      <c r="AC68" s="58"/>
      <c r="AE68" s="58"/>
      <c r="AG68" s="58"/>
      <c r="AI68" s="58"/>
      <c r="AK68" s="58"/>
      <c r="AM68" s="58"/>
      <c r="AO68" s="58"/>
      <c r="AQ68" s="58"/>
      <c r="AS68" s="58"/>
      <c r="AU68" s="58"/>
      <c r="AW68" s="58"/>
      <c r="AY68" s="58"/>
      <c r="BA68" s="58"/>
      <c r="BC68" s="58"/>
      <c r="BE68" s="58"/>
      <c r="BG68" s="58"/>
      <c r="BI68" s="58"/>
      <c r="BK68" s="58"/>
      <c r="BM68" s="58"/>
      <c r="BO68" s="58"/>
      <c r="BQ68" s="58"/>
      <c r="BS68" s="58"/>
      <c r="BU68" s="58"/>
      <c r="BW68" s="58"/>
      <c r="BY68" s="58"/>
      <c r="CA68" s="58"/>
      <c r="CC68" s="58"/>
      <c r="CE68" s="58"/>
      <c r="CG68" s="58"/>
      <c r="CI68" s="58"/>
      <c r="CK68" s="58"/>
      <c r="CM68" s="58"/>
      <c r="CO68" s="58"/>
      <c r="CQ68" s="58"/>
      <c r="CS68" s="58"/>
      <c r="CU68" s="58"/>
      <c r="CW68" s="58"/>
      <c r="CY68" s="58"/>
      <c r="DA68" s="58"/>
      <c r="DC68" s="58"/>
      <c r="DE68" s="58"/>
      <c r="DG68" s="58"/>
      <c r="DI68" s="58"/>
      <c r="DK68" s="58"/>
      <c r="DM68" s="58"/>
      <c r="DO68" s="58"/>
      <c r="DQ68" s="58"/>
      <c r="DS68" s="58"/>
      <c r="DU68" s="58"/>
      <c r="DW68" s="58"/>
      <c r="DY68" s="58"/>
      <c r="EA68" s="58"/>
      <c r="EC68" s="58"/>
      <c r="EE68" s="58"/>
      <c r="EG68" s="58"/>
      <c r="EI68" s="58"/>
      <c r="EK68" s="58"/>
      <c r="EM68" s="58"/>
      <c r="EO68" s="58"/>
      <c r="EQ68" s="58"/>
      <c r="ES68" s="58"/>
      <c r="EU68" s="58"/>
      <c r="EW68" s="58"/>
      <c r="EY68" s="58"/>
      <c r="FA68" s="58"/>
      <c r="FC68" s="58"/>
      <c r="FE68" s="58"/>
      <c r="FG68" s="58"/>
      <c r="FI68" s="58"/>
      <c r="FK68" s="58"/>
      <c r="FM68" s="58"/>
      <c r="FO68" s="58"/>
      <c r="FQ68" s="58"/>
      <c r="FS68" s="58"/>
      <c r="FU68" s="58"/>
      <c r="FW68" s="58"/>
      <c r="FY68" s="58"/>
      <c r="GA68" s="58"/>
      <c r="GC68" s="58"/>
      <c r="GE68" s="58"/>
      <c r="GG68" s="58"/>
      <c r="GI68" s="58"/>
      <c r="GK68" s="58"/>
      <c r="GM68" s="58"/>
      <c r="GO68" s="58"/>
      <c r="GQ68" s="58"/>
      <c r="GS68" s="58"/>
      <c r="GU68" s="58"/>
      <c r="GW68" s="58"/>
      <c r="GY68" s="58"/>
      <c r="HA68" s="58"/>
      <c r="HC68" s="58"/>
      <c r="HE68" s="58"/>
      <c r="HG68" s="58"/>
      <c r="HI68" s="58"/>
      <c r="HK68" s="58"/>
      <c r="HM68" s="58"/>
      <c r="HO68" s="58"/>
      <c r="HQ68" s="58"/>
      <c r="HS68" s="58"/>
      <c r="HU68" s="58"/>
      <c r="HW68" s="58"/>
      <c r="HY68" s="58"/>
      <c r="IA68" s="58"/>
      <c r="IC68" s="58"/>
      <c r="IE68" s="58"/>
      <c r="IG68" s="58"/>
    </row>
    <row r="69" spans="1:241" s="59" customFormat="1" x14ac:dyDescent="0.35">
      <c r="A69" s="51" t="s">
        <v>425</v>
      </c>
      <c r="B69" s="29" t="s">
        <v>426</v>
      </c>
      <c r="C69" s="27" t="s">
        <v>28</v>
      </c>
      <c r="D69" s="52">
        <v>4</v>
      </c>
      <c r="E69" s="30"/>
      <c r="F69" s="25">
        <f t="shared" si="4"/>
        <v>0</v>
      </c>
    </row>
    <row r="70" spans="1:241" x14ac:dyDescent="0.35">
      <c r="A70" s="51" t="s">
        <v>427</v>
      </c>
      <c r="B70" s="29" t="s">
        <v>428</v>
      </c>
      <c r="C70" s="27" t="s">
        <v>28</v>
      </c>
      <c r="D70" s="52">
        <v>50</v>
      </c>
      <c r="E70" s="30"/>
      <c r="F70" s="25">
        <f t="shared" si="4"/>
        <v>0</v>
      </c>
    </row>
    <row r="71" spans="1:241" x14ac:dyDescent="0.35">
      <c r="A71" s="51" t="s">
        <v>429</v>
      </c>
      <c r="B71" s="29" t="s">
        <v>430</v>
      </c>
      <c r="C71" s="27" t="s">
        <v>28</v>
      </c>
      <c r="D71" s="52">
        <v>3</v>
      </c>
      <c r="E71" s="30"/>
      <c r="F71" s="25">
        <f t="shared" si="4"/>
        <v>0</v>
      </c>
    </row>
    <row r="72" spans="1:241" ht="31" x14ac:dyDescent="0.35">
      <c r="A72" s="51" t="s">
        <v>431</v>
      </c>
      <c r="B72" s="29" t="s">
        <v>432</v>
      </c>
      <c r="C72" s="27" t="s">
        <v>433</v>
      </c>
      <c r="D72" s="52">
        <v>2</v>
      </c>
      <c r="E72" s="30"/>
      <c r="F72" s="25">
        <f t="shared" si="4"/>
        <v>0</v>
      </c>
    </row>
    <row r="73" spans="1:241" x14ac:dyDescent="0.35">
      <c r="A73" s="51" t="s">
        <v>434</v>
      </c>
      <c r="B73" s="29" t="s">
        <v>435</v>
      </c>
      <c r="C73" s="27" t="s">
        <v>28</v>
      </c>
      <c r="D73" s="52">
        <v>2</v>
      </c>
      <c r="E73" s="30"/>
      <c r="F73" s="25">
        <f t="shared" si="4"/>
        <v>0</v>
      </c>
    </row>
    <row r="74" spans="1:241" ht="31" x14ac:dyDescent="0.35">
      <c r="A74" s="51" t="s">
        <v>436</v>
      </c>
      <c r="B74" s="29" t="s">
        <v>437</v>
      </c>
      <c r="C74" s="27" t="s">
        <v>28</v>
      </c>
      <c r="D74" s="52">
        <v>1</v>
      </c>
      <c r="E74" s="30"/>
      <c r="F74" s="25">
        <f t="shared" si="4"/>
        <v>0</v>
      </c>
    </row>
    <row r="75" spans="1:241" ht="62" x14ac:dyDescent="0.35">
      <c r="A75" s="51" t="s">
        <v>438</v>
      </c>
      <c r="B75" s="29" t="s">
        <v>439</v>
      </c>
      <c r="C75" s="27" t="s">
        <v>28</v>
      </c>
      <c r="D75" s="52">
        <v>1</v>
      </c>
      <c r="E75" s="30"/>
      <c r="F75" s="25">
        <f t="shared" si="4"/>
        <v>0</v>
      </c>
    </row>
    <row r="76" spans="1:241" x14ac:dyDescent="0.35">
      <c r="A76" s="51" t="s">
        <v>440</v>
      </c>
      <c r="B76" s="29" t="s">
        <v>441</v>
      </c>
      <c r="C76" s="27" t="s">
        <v>28</v>
      </c>
      <c r="D76" s="52">
        <v>1</v>
      </c>
      <c r="E76" s="30"/>
      <c r="F76" s="25">
        <f t="shared" si="4"/>
        <v>0</v>
      </c>
    </row>
    <row r="77" spans="1:241" x14ac:dyDescent="0.35">
      <c r="A77" s="51" t="s">
        <v>442</v>
      </c>
      <c r="B77" s="29" t="s">
        <v>443</v>
      </c>
      <c r="C77" s="47" t="s">
        <v>28</v>
      </c>
      <c r="D77" s="52">
        <v>1</v>
      </c>
      <c r="E77" s="30"/>
      <c r="F77" s="25">
        <f t="shared" si="4"/>
        <v>0</v>
      </c>
    </row>
    <row r="78" spans="1:241" x14ac:dyDescent="0.35">
      <c r="A78" s="51" t="s">
        <v>444</v>
      </c>
      <c r="B78" s="29" t="s">
        <v>445</v>
      </c>
      <c r="C78" s="27" t="s">
        <v>28</v>
      </c>
      <c r="D78" s="52">
        <v>1</v>
      </c>
      <c r="E78" s="30"/>
      <c r="F78" s="25">
        <f t="shared" si="4"/>
        <v>0</v>
      </c>
    </row>
    <row r="79" spans="1:241" x14ac:dyDescent="0.35">
      <c r="A79" s="51" t="s">
        <v>446</v>
      </c>
      <c r="B79" s="29" t="s">
        <v>447</v>
      </c>
      <c r="C79" s="27" t="s">
        <v>28</v>
      </c>
      <c r="D79" s="52">
        <v>2</v>
      </c>
      <c r="E79" s="30"/>
      <c r="F79" s="25">
        <f t="shared" si="4"/>
        <v>0</v>
      </c>
    </row>
    <row r="80" spans="1:241" ht="31" x14ac:dyDescent="0.35">
      <c r="A80" s="51" t="s">
        <v>448</v>
      </c>
      <c r="B80" s="29" t="s">
        <v>449</v>
      </c>
      <c r="C80" s="27" t="s">
        <v>433</v>
      </c>
      <c r="D80" s="52">
        <v>2</v>
      </c>
      <c r="E80" s="30"/>
      <c r="F80" s="25">
        <f t="shared" si="4"/>
        <v>0</v>
      </c>
    </row>
    <row r="81" spans="1:6" x14ac:dyDescent="0.35">
      <c r="A81" s="51" t="s">
        <v>450</v>
      </c>
      <c r="B81" s="29" t="s">
        <v>451</v>
      </c>
      <c r="C81" s="54" t="s">
        <v>28</v>
      </c>
      <c r="D81" s="52">
        <v>2</v>
      </c>
      <c r="E81" s="30"/>
      <c r="F81" s="25">
        <f t="shared" si="4"/>
        <v>0</v>
      </c>
    </row>
    <row r="82" spans="1:6" x14ac:dyDescent="0.35">
      <c r="A82" s="51" t="s">
        <v>452</v>
      </c>
      <c r="B82" s="29" t="s">
        <v>453</v>
      </c>
      <c r="C82" s="27" t="s">
        <v>28</v>
      </c>
      <c r="D82" s="52">
        <v>2</v>
      </c>
      <c r="E82" s="30"/>
      <c r="F82" s="25">
        <f t="shared" si="4"/>
        <v>0</v>
      </c>
    </row>
    <row r="83" spans="1:6" ht="31" x14ac:dyDescent="0.35">
      <c r="A83" s="51" t="s">
        <v>454</v>
      </c>
      <c r="B83" s="29" t="s">
        <v>455</v>
      </c>
      <c r="C83" s="27" t="s">
        <v>28</v>
      </c>
      <c r="D83" s="52">
        <v>3</v>
      </c>
      <c r="E83" s="30"/>
      <c r="F83" s="25">
        <f t="shared" si="4"/>
        <v>0</v>
      </c>
    </row>
    <row r="84" spans="1:6" ht="31" x14ac:dyDescent="0.35">
      <c r="A84" s="51" t="s">
        <v>456</v>
      </c>
      <c r="B84" s="29" t="s">
        <v>457</v>
      </c>
      <c r="C84" s="27" t="s">
        <v>28</v>
      </c>
      <c r="D84" s="52">
        <v>1</v>
      </c>
      <c r="E84" s="30"/>
      <c r="F84" s="25">
        <f t="shared" si="4"/>
        <v>0</v>
      </c>
    </row>
    <row r="85" spans="1:6" x14ac:dyDescent="0.35">
      <c r="A85" s="51"/>
      <c r="B85" s="29"/>
      <c r="C85" s="27"/>
      <c r="D85" s="52"/>
      <c r="E85" s="30"/>
      <c r="F85" s="25"/>
    </row>
    <row r="86" spans="1:6" x14ac:dyDescent="0.35">
      <c r="A86" s="51"/>
      <c r="B86" s="235" t="s">
        <v>458</v>
      </c>
      <c r="C86" s="27"/>
      <c r="D86" s="52"/>
      <c r="E86" s="30"/>
      <c r="F86" s="25"/>
    </row>
    <row r="87" spans="1:6" ht="46.5" x14ac:dyDescent="0.35">
      <c r="A87" s="51" t="s">
        <v>459</v>
      </c>
      <c r="B87" s="29" t="s">
        <v>460</v>
      </c>
      <c r="C87" s="27" t="s">
        <v>315</v>
      </c>
      <c r="D87" s="52">
        <v>2</v>
      </c>
      <c r="E87" s="30"/>
      <c r="F87" s="25">
        <f t="shared" ref="F87:F92" si="5">+D87*E87</f>
        <v>0</v>
      </c>
    </row>
    <row r="88" spans="1:6" ht="46.5" x14ac:dyDescent="0.35">
      <c r="A88" s="51" t="s">
        <v>461</v>
      </c>
      <c r="B88" s="29" t="s">
        <v>462</v>
      </c>
      <c r="C88" s="27" t="s">
        <v>315</v>
      </c>
      <c r="D88" s="52">
        <v>2</v>
      </c>
      <c r="E88" s="30"/>
      <c r="F88" s="25">
        <f t="shared" si="5"/>
        <v>0</v>
      </c>
    </row>
    <row r="89" spans="1:6" x14ac:dyDescent="0.35">
      <c r="A89" s="51" t="s">
        <v>463</v>
      </c>
      <c r="B89" s="29" t="s">
        <v>464</v>
      </c>
      <c r="C89" s="27" t="s">
        <v>28</v>
      </c>
      <c r="D89" s="52">
        <v>1</v>
      </c>
      <c r="E89" s="30"/>
      <c r="F89" s="25">
        <f t="shared" si="5"/>
        <v>0</v>
      </c>
    </row>
    <row r="90" spans="1:6" ht="31" x14ac:dyDescent="0.35">
      <c r="A90" s="51" t="s">
        <v>465</v>
      </c>
      <c r="B90" s="29" t="s">
        <v>466</v>
      </c>
      <c r="C90" s="27" t="s">
        <v>433</v>
      </c>
      <c r="D90" s="52">
        <v>1</v>
      </c>
      <c r="E90" s="30"/>
      <c r="F90" s="25">
        <f t="shared" si="5"/>
        <v>0</v>
      </c>
    </row>
    <row r="91" spans="1:6" x14ac:dyDescent="0.35">
      <c r="A91" s="51" t="s">
        <v>467</v>
      </c>
      <c r="B91" s="29" t="s">
        <v>468</v>
      </c>
      <c r="C91" s="27" t="s">
        <v>28</v>
      </c>
      <c r="D91" s="52">
        <v>10</v>
      </c>
      <c r="E91" s="30"/>
      <c r="F91" s="25">
        <f t="shared" si="5"/>
        <v>0</v>
      </c>
    </row>
    <row r="92" spans="1:6" ht="16" thickBot="1" x14ac:dyDescent="0.4">
      <c r="A92" s="262" t="s">
        <v>469</v>
      </c>
      <c r="B92" s="259" t="s">
        <v>470</v>
      </c>
      <c r="C92" s="72" t="s">
        <v>28</v>
      </c>
      <c r="D92" s="264">
        <v>2</v>
      </c>
      <c r="E92" s="265"/>
      <c r="F92" s="266">
        <f t="shared" si="5"/>
        <v>0</v>
      </c>
    </row>
    <row r="93" spans="1:6" ht="16" thickBot="1" x14ac:dyDescent="0.4">
      <c r="A93" s="313" t="s">
        <v>608</v>
      </c>
      <c r="B93" s="314"/>
      <c r="C93" s="314"/>
      <c r="D93" s="314"/>
      <c r="E93" s="315"/>
      <c r="F93" s="260">
        <f>SUM(F65:F92)</f>
        <v>0</v>
      </c>
    </row>
    <row r="94" spans="1:6" s="53" customFormat="1" ht="16" thickBot="1" x14ac:dyDescent="0.4">
      <c r="A94" s="313" t="s">
        <v>609</v>
      </c>
      <c r="B94" s="314"/>
      <c r="C94" s="314"/>
      <c r="D94" s="314"/>
      <c r="E94" s="315"/>
      <c r="F94" s="260">
        <f>F93</f>
        <v>0</v>
      </c>
    </row>
    <row r="95" spans="1:6" x14ac:dyDescent="0.35">
      <c r="A95" s="48"/>
      <c r="B95" s="261"/>
      <c r="C95" s="22"/>
      <c r="D95" s="267"/>
      <c r="E95" s="50"/>
      <c r="F95" s="25"/>
    </row>
    <row r="96" spans="1:6" ht="31" x14ac:dyDescent="0.35">
      <c r="A96" s="51"/>
      <c r="B96" s="235" t="s">
        <v>471</v>
      </c>
      <c r="C96" s="54"/>
      <c r="D96" s="55"/>
      <c r="E96" s="30"/>
      <c r="F96" s="28"/>
    </row>
    <row r="97" spans="1:241" ht="46.5" x14ac:dyDescent="0.35">
      <c r="A97" s="51" t="s">
        <v>472</v>
      </c>
      <c r="B97" s="29" t="s">
        <v>473</v>
      </c>
      <c r="C97" s="54" t="s">
        <v>28</v>
      </c>
      <c r="D97" s="52">
        <v>2</v>
      </c>
      <c r="E97" s="30"/>
      <c r="F97" s="25">
        <f t="shared" ref="F97:F104" si="6">+D97*E97</f>
        <v>0</v>
      </c>
    </row>
    <row r="98" spans="1:241" ht="31" x14ac:dyDescent="0.35">
      <c r="A98" s="51" t="s">
        <v>474</v>
      </c>
      <c r="B98" s="29" t="s">
        <v>475</v>
      </c>
      <c r="C98" s="27" t="s">
        <v>28</v>
      </c>
      <c r="D98" s="52">
        <v>2</v>
      </c>
      <c r="E98" s="30"/>
      <c r="F98" s="25">
        <f t="shared" si="6"/>
        <v>0</v>
      </c>
    </row>
    <row r="99" spans="1:241" x14ac:dyDescent="0.35">
      <c r="A99" s="51" t="s">
        <v>476</v>
      </c>
      <c r="B99" s="29" t="s">
        <v>477</v>
      </c>
      <c r="C99" s="27" t="s">
        <v>28</v>
      </c>
      <c r="D99" s="52">
        <v>40</v>
      </c>
      <c r="E99" s="30"/>
      <c r="F99" s="25">
        <f t="shared" si="6"/>
        <v>0</v>
      </c>
    </row>
    <row r="100" spans="1:241" x14ac:dyDescent="0.35">
      <c r="A100" s="51" t="s">
        <v>478</v>
      </c>
      <c r="B100" s="29" t="s">
        <v>479</v>
      </c>
      <c r="C100" s="27" t="s">
        <v>28</v>
      </c>
      <c r="D100" s="52">
        <v>2</v>
      </c>
      <c r="E100" s="30"/>
      <c r="F100" s="25">
        <f t="shared" si="6"/>
        <v>0</v>
      </c>
    </row>
    <row r="101" spans="1:241" ht="31" x14ac:dyDescent="0.35">
      <c r="A101" s="51" t="s">
        <v>480</v>
      </c>
      <c r="B101" s="29" t="s">
        <v>481</v>
      </c>
      <c r="C101" s="54" t="s">
        <v>28</v>
      </c>
      <c r="D101" s="55">
        <v>2</v>
      </c>
      <c r="E101" s="30"/>
      <c r="F101" s="25">
        <f t="shared" si="6"/>
        <v>0</v>
      </c>
    </row>
    <row r="102" spans="1:241" x14ac:dyDescent="0.35">
      <c r="A102" s="51" t="s">
        <v>482</v>
      </c>
      <c r="B102" s="29" t="s">
        <v>483</v>
      </c>
      <c r="C102" s="27" t="s">
        <v>28</v>
      </c>
      <c r="D102" s="52">
        <v>4</v>
      </c>
      <c r="E102" s="30"/>
      <c r="F102" s="25">
        <f t="shared" si="6"/>
        <v>0</v>
      </c>
      <c r="G102" s="58"/>
      <c r="I102" s="58"/>
      <c r="K102" s="58"/>
      <c r="M102" s="58"/>
      <c r="O102" s="58"/>
      <c r="Q102" s="58"/>
      <c r="S102" s="58"/>
      <c r="U102" s="58"/>
      <c r="W102" s="58"/>
      <c r="Y102" s="58"/>
      <c r="AA102" s="58"/>
      <c r="AC102" s="58"/>
      <c r="AE102" s="58"/>
      <c r="AG102" s="58"/>
      <c r="AI102" s="58"/>
      <c r="AK102" s="58"/>
      <c r="AM102" s="58"/>
      <c r="AO102" s="58"/>
      <c r="AQ102" s="58"/>
      <c r="AS102" s="58"/>
      <c r="AU102" s="58"/>
      <c r="AW102" s="58"/>
      <c r="AY102" s="58"/>
      <c r="BA102" s="58"/>
      <c r="BC102" s="58"/>
      <c r="BE102" s="58"/>
      <c r="BG102" s="58"/>
      <c r="BI102" s="58"/>
      <c r="BK102" s="58"/>
      <c r="BM102" s="58"/>
      <c r="BO102" s="58"/>
      <c r="BQ102" s="58"/>
      <c r="BS102" s="58"/>
      <c r="BU102" s="58"/>
      <c r="BW102" s="58"/>
      <c r="BY102" s="58"/>
      <c r="CA102" s="58"/>
      <c r="CC102" s="58"/>
      <c r="CE102" s="58"/>
      <c r="CG102" s="58"/>
      <c r="CI102" s="58"/>
      <c r="CK102" s="58"/>
      <c r="CM102" s="58"/>
      <c r="CO102" s="58"/>
      <c r="CQ102" s="58"/>
      <c r="CS102" s="58"/>
      <c r="CU102" s="58"/>
      <c r="CW102" s="58"/>
      <c r="CY102" s="58"/>
      <c r="DA102" s="58"/>
      <c r="DC102" s="58"/>
      <c r="DE102" s="58"/>
      <c r="DG102" s="58"/>
      <c r="DI102" s="58"/>
      <c r="DK102" s="58"/>
      <c r="DM102" s="58"/>
      <c r="DO102" s="58"/>
      <c r="DQ102" s="58"/>
      <c r="DS102" s="58"/>
      <c r="DU102" s="58"/>
      <c r="DW102" s="58"/>
      <c r="DY102" s="58"/>
      <c r="EA102" s="58"/>
      <c r="EC102" s="58"/>
      <c r="EE102" s="58"/>
      <c r="EG102" s="58"/>
      <c r="EI102" s="58"/>
      <c r="EK102" s="58"/>
      <c r="EM102" s="58"/>
      <c r="EO102" s="58"/>
      <c r="EQ102" s="58"/>
      <c r="ES102" s="58"/>
      <c r="EU102" s="58"/>
      <c r="EW102" s="58"/>
      <c r="EY102" s="58"/>
      <c r="FA102" s="58"/>
      <c r="FC102" s="58"/>
      <c r="FE102" s="58"/>
      <c r="FG102" s="58"/>
      <c r="FI102" s="58"/>
      <c r="FK102" s="58"/>
      <c r="FM102" s="58"/>
      <c r="FO102" s="58"/>
      <c r="FQ102" s="58"/>
      <c r="FS102" s="58"/>
      <c r="FU102" s="58"/>
      <c r="FW102" s="58"/>
      <c r="FY102" s="58"/>
      <c r="GA102" s="58"/>
      <c r="GC102" s="58"/>
      <c r="GE102" s="58"/>
      <c r="GG102" s="58"/>
      <c r="GI102" s="58"/>
      <c r="GK102" s="58"/>
      <c r="GM102" s="58"/>
      <c r="GO102" s="58"/>
      <c r="GQ102" s="58"/>
      <c r="GS102" s="58"/>
      <c r="GU102" s="58"/>
      <c r="GW102" s="58"/>
      <c r="GY102" s="58"/>
      <c r="HA102" s="58"/>
      <c r="HC102" s="58"/>
      <c r="HE102" s="58"/>
      <c r="HG102" s="58"/>
      <c r="HI102" s="58"/>
      <c r="HK102" s="58"/>
      <c r="HM102" s="58"/>
      <c r="HO102" s="58"/>
      <c r="HQ102" s="58"/>
      <c r="HS102" s="58"/>
      <c r="HU102" s="58"/>
      <c r="HW102" s="58"/>
      <c r="HY102" s="58"/>
      <c r="IA102" s="58"/>
      <c r="IC102" s="58"/>
      <c r="IE102" s="58"/>
      <c r="IG102" s="58"/>
    </row>
    <row r="103" spans="1:241" ht="62" x14ac:dyDescent="0.35">
      <c r="A103" s="51" t="s">
        <v>484</v>
      </c>
      <c r="B103" s="29" t="s">
        <v>485</v>
      </c>
      <c r="C103" s="27" t="s">
        <v>28</v>
      </c>
      <c r="D103" s="52">
        <v>1</v>
      </c>
      <c r="E103" s="30"/>
      <c r="F103" s="25">
        <f t="shared" si="6"/>
        <v>0</v>
      </c>
      <c r="G103" s="58"/>
      <c r="I103" s="58"/>
      <c r="K103" s="58"/>
      <c r="M103" s="58"/>
      <c r="O103" s="58"/>
      <c r="Q103" s="58"/>
      <c r="S103" s="58"/>
      <c r="U103" s="58"/>
      <c r="W103" s="58"/>
      <c r="Y103" s="58"/>
      <c r="AA103" s="58"/>
      <c r="AC103" s="58"/>
      <c r="AE103" s="58"/>
      <c r="AG103" s="58"/>
      <c r="AI103" s="58"/>
      <c r="AK103" s="58"/>
      <c r="AM103" s="58"/>
      <c r="AO103" s="58"/>
      <c r="AQ103" s="58"/>
      <c r="AS103" s="58"/>
      <c r="AU103" s="58"/>
      <c r="AW103" s="58"/>
      <c r="AY103" s="58"/>
      <c r="BA103" s="58"/>
      <c r="BC103" s="58"/>
      <c r="BE103" s="58"/>
      <c r="BG103" s="58"/>
      <c r="BI103" s="58"/>
      <c r="BK103" s="58"/>
      <c r="BM103" s="58"/>
      <c r="BO103" s="58"/>
      <c r="BQ103" s="58"/>
      <c r="BS103" s="58"/>
      <c r="BU103" s="58"/>
      <c r="BW103" s="58"/>
      <c r="BY103" s="58"/>
      <c r="CA103" s="58"/>
      <c r="CC103" s="58"/>
      <c r="CE103" s="58"/>
      <c r="CG103" s="58"/>
      <c r="CI103" s="58"/>
      <c r="CK103" s="58"/>
      <c r="CM103" s="58"/>
      <c r="CO103" s="58"/>
      <c r="CQ103" s="58"/>
      <c r="CS103" s="58"/>
      <c r="CU103" s="58"/>
      <c r="CW103" s="58"/>
      <c r="CY103" s="58"/>
      <c r="DA103" s="58"/>
      <c r="DC103" s="58"/>
      <c r="DE103" s="58"/>
      <c r="DG103" s="58"/>
      <c r="DI103" s="58"/>
      <c r="DK103" s="58"/>
      <c r="DM103" s="58"/>
      <c r="DO103" s="58"/>
      <c r="DQ103" s="58"/>
      <c r="DS103" s="58"/>
      <c r="DU103" s="58"/>
      <c r="DW103" s="58"/>
      <c r="DY103" s="58"/>
      <c r="EA103" s="58"/>
      <c r="EC103" s="58"/>
      <c r="EE103" s="58"/>
      <c r="EG103" s="58"/>
      <c r="EI103" s="58"/>
      <c r="EK103" s="58"/>
      <c r="EM103" s="58"/>
      <c r="EO103" s="58"/>
      <c r="EQ103" s="58"/>
      <c r="ES103" s="58"/>
      <c r="EU103" s="58"/>
      <c r="EW103" s="58"/>
      <c r="EY103" s="58"/>
      <c r="FA103" s="58"/>
      <c r="FC103" s="58"/>
      <c r="FE103" s="58"/>
      <c r="FG103" s="58"/>
      <c r="FI103" s="58"/>
      <c r="FK103" s="58"/>
      <c r="FM103" s="58"/>
      <c r="FO103" s="58"/>
      <c r="FQ103" s="58"/>
      <c r="FS103" s="58"/>
      <c r="FU103" s="58"/>
      <c r="FW103" s="58"/>
      <c r="FY103" s="58"/>
      <c r="GA103" s="58"/>
      <c r="GC103" s="58"/>
      <c r="GE103" s="58"/>
      <c r="GG103" s="58"/>
      <c r="GI103" s="58"/>
      <c r="GK103" s="58"/>
      <c r="GM103" s="58"/>
      <c r="GO103" s="58"/>
      <c r="GQ103" s="58"/>
      <c r="GS103" s="58"/>
      <c r="GU103" s="58"/>
      <c r="GW103" s="58"/>
      <c r="GY103" s="58"/>
      <c r="HA103" s="58"/>
      <c r="HC103" s="58"/>
      <c r="HE103" s="58"/>
      <c r="HG103" s="58"/>
      <c r="HI103" s="58"/>
      <c r="HK103" s="58"/>
      <c r="HM103" s="58"/>
      <c r="HO103" s="58"/>
      <c r="HQ103" s="58"/>
      <c r="HS103" s="58"/>
      <c r="HU103" s="58"/>
      <c r="HW103" s="58"/>
      <c r="HY103" s="58"/>
      <c r="IA103" s="58"/>
      <c r="IC103" s="58"/>
      <c r="IE103" s="58"/>
      <c r="IG103" s="58"/>
    </row>
    <row r="104" spans="1:241" s="59" customFormat="1" x14ac:dyDescent="0.35">
      <c r="A104" s="51" t="s">
        <v>486</v>
      </c>
      <c r="B104" s="29" t="s">
        <v>487</v>
      </c>
      <c r="C104" s="27" t="s">
        <v>28</v>
      </c>
      <c r="D104" s="52">
        <v>2</v>
      </c>
      <c r="E104" s="30"/>
      <c r="F104" s="25">
        <f t="shared" si="6"/>
        <v>0</v>
      </c>
    </row>
    <row r="105" spans="1:241" s="59" customFormat="1" x14ac:dyDescent="0.35">
      <c r="A105" s="51"/>
      <c r="B105" s="29"/>
      <c r="C105" s="27"/>
      <c r="D105" s="52"/>
      <c r="E105" s="30"/>
      <c r="F105" s="25"/>
    </row>
    <row r="106" spans="1:241" x14ac:dyDescent="0.35">
      <c r="A106" s="51"/>
      <c r="B106" s="235" t="s">
        <v>488</v>
      </c>
      <c r="C106" s="27"/>
      <c r="D106" s="52"/>
      <c r="E106" s="30"/>
      <c r="F106" s="57"/>
    </row>
    <row r="107" spans="1:241" x14ac:dyDescent="0.35">
      <c r="A107" s="51" t="s">
        <v>489</v>
      </c>
      <c r="B107" s="29" t="s">
        <v>490</v>
      </c>
      <c r="C107" s="27" t="s">
        <v>28</v>
      </c>
      <c r="D107" s="52">
        <v>2</v>
      </c>
      <c r="E107" s="30"/>
      <c r="F107" s="25">
        <f>+D107*E107</f>
        <v>0</v>
      </c>
    </row>
    <row r="108" spans="1:241" x14ac:dyDescent="0.35">
      <c r="A108" s="51"/>
      <c r="B108" s="29"/>
      <c r="C108" s="27"/>
      <c r="D108" s="52"/>
      <c r="E108" s="30"/>
      <c r="F108" s="25"/>
    </row>
    <row r="109" spans="1:241" x14ac:dyDescent="0.35">
      <c r="A109" s="51"/>
      <c r="B109" s="235" t="s">
        <v>491</v>
      </c>
      <c r="C109" s="27"/>
      <c r="D109" s="52"/>
      <c r="E109" s="30"/>
      <c r="F109" s="57"/>
    </row>
    <row r="110" spans="1:241" x14ac:dyDescent="0.35">
      <c r="A110" s="51" t="s">
        <v>492</v>
      </c>
      <c r="B110" s="29" t="s">
        <v>493</v>
      </c>
      <c r="C110" s="27" t="s">
        <v>28</v>
      </c>
      <c r="D110" s="52">
        <v>4</v>
      </c>
      <c r="E110" s="30"/>
      <c r="F110" s="25">
        <f t="shared" ref="F110:F127" si="7">+D110*E110</f>
        <v>0</v>
      </c>
    </row>
    <row r="111" spans="1:241" x14ac:dyDescent="0.35">
      <c r="A111" s="51" t="s">
        <v>494</v>
      </c>
      <c r="B111" s="29" t="s">
        <v>495</v>
      </c>
      <c r="C111" s="27" t="s">
        <v>28</v>
      </c>
      <c r="D111" s="52">
        <v>4</v>
      </c>
      <c r="E111" s="30"/>
      <c r="F111" s="25">
        <f t="shared" si="7"/>
        <v>0</v>
      </c>
    </row>
    <row r="112" spans="1:241" x14ac:dyDescent="0.35">
      <c r="A112" s="51" t="s">
        <v>496</v>
      </c>
      <c r="B112" s="29" t="s">
        <v>497</v>
      </c>
      <c r="C112" s="27" t="s">
        <v>28</v>
      </c>
      <c r="D112" s="52">
        <v>6</v>
      </c>
      <c r="E112" s="30"/>
      <c r="F112" s="25">
        <f t="shared" si="7"/>
        <v>0</v>
      </c>
    </row>
    <row r="113" spans="1:6" x14ac:dyDescent="0.35">
      <c r="A113" s="51" t="s">
        <v>498</v>
      </c>
      <c r="B113" s="29" t="s">
        <v>499</v>
      </c>
      <c r="C113" s="27" t="s">
        <v>28</v>
      </c>
      <c r="D113" s="52">
        <v>6</v>
      </c>
      <c r="E113" s="30"/>
      <c r="F113" s="25">
        <f t="shared" si="7"/>
        <v>0</v>
      </c>
    </row>
    <row r="114" spans="1:6" x14ac:dyDescent="0.35">
      <c r="A114" s="51" t="s">
        <v>500</v>
      </c>
      <c r="B114" s="29" t="s">
        <v>501</v>
      </c>
      <c r="C114" s="27" t="s">
        <v>28</v>
      </c>
      <c r="D114" s="52">
        <v>4</v>
      </c>
      <c r="E114" s="30"/>
      <c r="F114" s="25">
        <f t="shared" si="7"/>
        <v>0</v>
      </c>
    </row>
    <row r="115" spans="1:6" x14ac:dyDescent="0.35">
      <c r="A115" s="51" t="s">
        <v>502</v>
      </c>
      <c r="B115" s="29" t="s">
        <v>503</v>
      </c>
      <c r="C115" s="27" t="s">
        <v>28</v>
      </c>
      <c r="D115" s="52">
        <v>6</v>
      </c>
      <c r="E115" s="30"/>
      <c r="F115" s="25">
        <f t="shared" si="7"/>
        <v>0</v>
      </c>
    </row>
    <row r="116" spans="1:6" x14ac:dyDescent="0.35">
      <c r="A116" s="51" t="s">
        <v>504</v>
      </c>
      <c r="B116" s="29" t="s">
        <v>505</v>
      </c>
      <c r="C116" s="47" t="s">
        <v>28</v>
      </c>
      <c r="D116" s="52">
        <v>6</v>
      </c>
      <c r="E116" s="30"/>
      <c r="F116" s="25">
        <f t="shared" si="7"/>
        <v>0</v>
      </c>
    </row>
    <row r="117" spans="1:6" x14ac:dyDescent="0.35">
      <c r="A117" s="51" t="s">
        <v>506</v>
      </c>
      <c r="B117" s="29" t="s">
        <v>507</v>
      </c>
      <c r="C117" s="27" t="s">
        <v>28</v>
      </c>
      <c r="D117" s="52">
        <v>20</v>
      </c>
      <c r="E117" s="30"/>
      <c r="F117" s="25">
        <f t="shared" si="7"/>
        <v>0</v>
      </c>
    </row>
    <row r="118" spans="1:6" x14ac:dyDescent="0.35">
      <c r="A118" s="51" t="s">
        <v>508</v>
      </c>
      <c r="B118" s="29" t="s">
        <v>509</v>
      </c>
      <c r="C118" s="27" t="s">
        <v>28</v>
      </c>
      <c r="D118" s="52">
        <v>2</v>
      </c>
      <c r="E118" s="30"/>
      <c r="F118" s="25">
        <f t="shared" si="7"/>
        <v>0</v>
      </c>
    </row>
    <row r="119" spans="1:6" x14ac:dyDescent="0.35">
      <c r="A119" s="51" t="s">
        <v>510</v>
      </c>
      <c r="B119" s="29" t="s">
        <v>511</v>
      </c>
      <c r="C119" s="27" t="s">
        <v>28</v>
      </c>
      <c r="D119" s="52">
        <v>2</v>
      </c>
      <c r="E119" s="30"/>
      <c r="F119" s="25">
        <f t="shared" si="7"/>
        <v>0</v>
      </c>
    </row>
    <row r="120" spans="1:6" x14ac:dyDescent="0.35">
      <c r="A120" s="51" t="s">
        <v>512</v>
      </c>
      <c r="B120" s="29" t="s">
        <v>513</v>
      </c>
      <c r="C120" s="54" t="s">
        <v>28</v>
      </c>
      <c r="D120" s="52">
        <v>4</v>
      </c>
      <c r="E120" s="30"/>
      <c r="F120" s="25">
        <f t="shared" si="7"/>
        <v>0</v>
      </c>
    </row>
    <row r="121" spans="1:6" x14ac:dyDescent="0.35">
      <c r="A121" s="51" t="s">
        <v>514</v>
      </c>
      <c r="B121" s="29" t="s">
        <v>515</v>
      </c>
      <c r="C121" s="27" t="s">
        <v>28</v>
      </c>
      <c r="D121" s="52">
        <v>12</v>
      </c>
      <c r="E121" s="30"/>
      <c r="F121" s="25">
        <f t="shared" si="7"/>
        <v>0</v>
      </c>
    </row>
    <row r="122" spans="1:6" ht="62" x14ac:dyDescent="0.35">
      <c r="A122" s="51" t="s">
        <v>516</v>
      </c>
      <c r="B122" s="29" t="s">
        <v>730</v>
      </c>
      <c r="C122" s="27" t="s">
        <v>28</v>
      </c>
      <c r="D122" s="52">
        <v>1</v>
      </c>
      <c r="E122" s="30"/>
      <c r="F122" s="25">
        <f t="shared" si="7"/>
        <v>0</v>
      </c>
    </row>
    <row r="123" spans="1:6" ht="31" x14ac:dyDescent="0.35">
      <c r="A123" s="51" t="s">
        <v>517</v>
      </c>
      <c r="B123" s="29" t="s">
        <v>518</v>
      </c>
      <c r="C123" s="27" t="s">
        <v>28</v>
      </c>
      <c r="D123" s="52">
        <v>2</v>
      </c>
      <c r="E123" s="30"/>
      <c r="F123" s="25">
        <f t="shared" si="7"/>
        <v>0</v>
      </c>
    </row>
    <row r="124" spans="1:6" ht="31" x14ac:dyDescent="0.35">
      <c r="A124" s="51" t="s">
        <v>519</v>
      </c>
      <c r="B124" s="29" t="s">
        <v>520</v>
      </c>
      <c r="C124" s="27" t="s">
        <v>28</v>
      </c>
      <c r="D124" s="52">
        <v>4</v>
      </c>
      <c r="E124" s="30"/>
      <c r="F124" s="25">
        <f t="shared" si="7"/>
        <v>0</v>
      </c>
    </row>
    <row r="125" spans="1:6" x14ac:dyDescent="0.35">
      <c r="A125" s="51" t="s">
        <v>521</v>
      </c>
      <c r="B125" s="29" t="s">
        <v>522</v>
      </c>
      <c r="C125" s="27" t="s">
        <v>28</v>
      </c>
      <c r="D125" s="52">
        <v>4</v>
      </c>
      <c r="E125" s="30"/>
      <c r="F125" s="25">
        <f t="shared" si="7"/>
        <v>0</v>
      </c>
    </row>
    <row r="126" spans="1:6" x14ac:dyDescent="0.35">
      <c r="A126" s="51" t="s">
        <v>523</v>
      </c>
      <c r="B126" s="29" t="s">
        <v>524</v>
      </c>
      <c r="C126" s="27" t="s">
        <v>28</v>
      </c>
      <c r="D126" s="52">
        <v>3</v>
      </c>
      <c r="E126" s="30"/>
      <c r="F126" s="25">
        <f t="shared" si="7"/>
        <v>0</v>
      </c>
    </row>
    <row r="127" spans="1:6" x14ac:dyDescent="0.35">
      <c r="A127" s="51" t="s">
        <v>525</v>
      </c>
      <c r="B127" s="29" t="s">
        <v>526</v>
      </c>
      <c r="C127" s="27" t="s">
        <v>28</v>
      </c>
      <c r="D127" s="52">
        <v>4</v>
      </c>
      <c r="E127" s="30"/>
      <c r="F127" s="25">
        <f t="shared" si="7"/>
        <v>0</v>
      </c>
    </row>
    <row r="128" spans="1:6" ht="16" thickBot="1" x14ac:dyDescent="0.4">
      <c r="A128" s="262"/>
      <c r="B128" s="259"/>
      <c r="C128" s="72"/>
      <c r="D128" s="264"/>
      <c r="E128" s="265"/>
      <c r="F128" s="266"/>
    </row>
    <row r="129" spans="1:6" ht="16" thickBot="1" x14ac:dyDescent="0.4">
      <c r="A129" s="313" t="s">
        <v>608</v>
      </c>
      <c r="B129" s="314"/>
      <c r="C129" s="314"/>
      <c r="D129" s="314"/>
      <c r="E129" s="315"/>
      <c r="F129" s="260">
        <f>SUM(F94:F128)</f>
        <v>0</v>
      </c>
    </row>
    <row r="130" spans="1:6" s="53" customFormat="1" ht="16" thickBot="1" x14ac:dyDescent="0.4">
      <c r="A130" s="313" t="s">
        <v>609</v>
      </c>
      <c r="B130" s="314"/>
      <c r="C130" s="314"/>
      <c r="D130" s="314"/>
      <c r="E130" s="315"/>
      <c r="F130" s="260">
        <f>F129</f>
        <v>0</v>
      </c>
    </row>
    <row r="131" spans="1:6" x14ac:dyDescent="0.35">
      <c r="A131" s="48"/>
      <c r="B131" s="261"/>
      <c r="C131" s="22"/>
      <c r="D131" s="267"/>
      <c r="E131" s="50"/>
      <c r="F131" s="25"/>
    </row>
    <row r="132" spans="1:6" x14ac:dyDescent="0.35">
      <c r="A132" s="51" t="s">
        <v>527</v>
      </c>
      <c r="B132" s="29" t="s">
        <v>528</v>
      </c>
      <c r="C132" s="27" t="s">
        <v>28</v>
      </c>
      <c r="D132" s="52">
        <v>1</v>
      </c>
      <c r="E132" s="30"/>
      <c r="F132" s="25">
        <f t="shared" ref="F132:F159" si="8">+D132*E132</f>
        <v>0</v>
      </c>
    </row>
    <row r="133" spans="1:6" x14ac:dyDescent="0.35">
      <c r="A133" s="51" t="s">
        <v>529</v>
      </c>
      <c r="B133" s="29" t="s">
        <v>530</v>
      </c>
      <c r="C133" s="27" t="s">
        <v>28</v>
      </c>
      <c r="D133" s="52">
        <v>1</v>
      </c>
      <c r="E133" s="30"/>
      <c r="F133" s="25">
        <f t="shared" si="8"/>
        <v>0</v>
      </c>
    </row>
    <row r="134" spans="1:6" x14ac:dyDescent="0.35">
      <c r="A134" s="51" t="s">
        <v>531</v>
      </c>
      <c r="B134" s="29" t="s">
        <v>532</v>
      </c>
      <c r="C134" s="27" t="s">
        <v>28</v>
      </c>
      <c r="D134" s="52">
        <v>1</v>
      </c>
      <c r="E134" s="30"/>
      <c r="F134" s="25">
        <f t="shared" si="8"/>
        <v>0</v>
      </c>
    </row>
    <row r="135" spans="1:6" x14ac:dyDescent="0.35">
      <c r="A135" s="51" t="s">
        <v>533</v>
      </c>
      <c r="B135" s="29" t="s">
        <v>534</v>
      </c>
      <c r="C135" s="27" t="s">
        <v>28</v>
      </c>
      <c r="D135" s="52">
        <v>2</v>
      </c>
      <c r="E135" s="30"/>
      <c r="F135" s="25">
        <f t="shared" si="8"/>
        <v>0</v>
      </c>
    </row>
    <row r="136" spans="1:6" x14ac:dyDescent="0.35">
      <c r="A136" s="51" t="s">
        <v>535</v>
      </c>
      <c r="B136" s="29" t="s">
        <v>536</v>
      </c>
      <c r="C136" s="27" t="s">
        <v>28</v>
      </c>
      <c r="D136" s="52">
        <v>2</v>
      </c>
      <c r="E136" s="30"/>
      <c r="F136" s="25">
        <f t="shared" si="8"/>
        <v>0</v>
      </c>
    </row>
    <row r="137" spans="1:6" x14ac:dyDescent="0.35">
      <c r="A137" s="51" t="s">
        <v>537</v>
      </c>
      <c r="B137" s="29" t="s">
        <v>538</v>
      </c>
      <c r="C137" s="27" t="s">
        <v>28</v>
      </c>
      <c r="D137" s="52">
        <v>2</v>
      </c>
      <c r="E137" s="30"/>
      <c r="F137" s="25">
        <f t="shared" si="8"/>
        <v>0</v>
      </c>
    </row>
    <row r="138" spans="1:6" ht="31" x14ac:dyDescent="0.35">
      <c r="A138" s="51" t="s">
        <v>539</v>
      </c>
      <c r="B138" s="29" t="s">
        <v>540</v>
      </c>
      <c r="C138" s="27" t="s">
        <v>28</v>
      </c>
      <c r="D138" s="52">
        <v>2</v>
      </c>
      <c r="E138" s="30"/>
      <c r="F138" s="25">
        <f t="shared" si="8"/>
        <v>0</v>
      </c>
    </row>
    <row r="139" spans="1:6" x14ac:dyDescent="0.35">
      <c r="A139" s="51" t="s">
        <v>541</v>
      </c>
      <c r="B139" s="29" t="s">
        <v>542</v>
      </c>
      <c r="C139" s="27" t="s">
        <v>28</v>
      </c>
      <c r="D139" s="52">
        <v>10</v>
      </c>
      <c r="E139" s="30"/>
      <c r="F139" s="25">
        <f t="shared" si="8"/>
        <v>0</v>
      </c>
    </row>
    <row r="140" spans="1:6" ht="31" x14ac:dyDescent="0.35">
      <c r="A140" s="51" t="s">
        <v>543</v>
      </c>
      <c r="B140" s="29" t="s">
        <v>544</v>
      </c>
      <c r="C140" s="27" t="s">
        <v>433</v>
      </c>
      <c r="D140" s="52">
        <v>3</v>
      </c>
      <c r="E140" s="30"/>
      <c r="F140" s="25">
        <f t="shared" si="8"/>
        <v>0</v>
      </c>
    </row>
    <row r="141" spans="1:6" x14ac:dyDescent="0.35">
      <c r="A141" s="51" t="s">
        <v>545</v>
      </c>
      <c r="B141" s="29" t="s">
        <v>546</v>
      </c>
      <c r="C141" s="27" t="s">
        <v>28</v>
      </c>
      <c r="D141" s="52">
        <v>10</v>
      </c>
      <c r="E141" s="30"/>
      <c r="F141" s="25">
        <f t="shared" si="8"/>
        <v>0</v>
      </c>
    </row>
    <row r="142" spans="1:6" ht="31" x14ac:dyDescent="0.35">
      <c r="A142" s="51" t="s">
        <v>547</v>
      </c>
      <c r="B142" s="29" t="s">
        <v>548</v>
      </c>
      <c r="C142" s="27" t="s">
        <v>28</v>
      </c>
      <c r="D142" s="52">
        <v>30</v>
      </c>
      <c r="E142" s="30"/>
      <c r="F142" s="25">
        <f t="shared" si="8"/>
        <v>0</v>
      </c>
    </row>
    <row r="143" spans="1:6" ht="31" x14ac:dyDescent="0.35">
      <c r="A143" s="51" t="s">
        <v>549</v>
      </c>
      <c r="B143" s="29" t="s">
        <v>550</v>
      </c>
      <c r="C143" s="27" t="s">
        <v>28</v>
      </c>
      <c r="D143" s="52">
        <v>1</v>
      </c>
      <c r="E143" s="30"/>
      <c r="F143" s="25">
        <f t="shared" si="8"/>
        <v>0</v>
      </c>
    </row>
    <row r="144" spans="1:6" ht="31" x14ac:dyDescent="0.35">
      <c r="A144" s="51" t="s">
        <v>551</v>
      </c>
      <c r="B144" s="29" t="s">
        <v>552</v>
      </c>
      <c r="C144" s="27" t="s">
        <v>28</v>
      </c>
      <c r="D144" s="52">
        <v>1</v>
      </c>
      <c r="E144" s="30"/>
      <c r="F144" s="25">
        <f t="shared" si="8"/>
        <v>0</v>
      </c>
    </row>
    <row r="145" spans="1:6" ht="31" x14ac:dyDescent="0.35">
      <c r="A145" s="51" t="s">
        <v>553</v>
      </c>
      <c r="B145" s="29" t="s">
        <v>554</v>
      </c>
      <c r="C145" s="27" t="s">
        <v>28</v>
      </c>
      <c r="D145" s="52">
        <v>1</v>
      </c>
      <c r="E145" s="30"/>
      <c r="F145" s="25">
        <f t="shared" si="8"/>
        <v>0</v>
      </c>
    </row>
    <row r="146" spans="1:6" x14ac:dyDescent="0.35">
      <c r="A146" s="51" t="s">
        <v>555</v>
      </c>
      <c r="B146" s="29" t="s">
        <v>556</v>
      </c>
      <c r="C146" s="27" t="s">
        <v>28</v>
      </c>
      <c r="D146" s="52">
        <v>1</v>
      </c>
      <c r="E146" s="30"/>
      <c r="F146" s="25">
        <f t="shared" si="8"/>
        <v>0</v>
      </c>
    </row>
    <row r="147" spans="1:6" ht="31" x14ac:dyDescent="0.35">
      <c r="A147" s="51" t="s">
        <v>557</v>
      </c>
      <c r="B147" s="29" t="s">
        <v>558</v>
      </c>
      <c r="C147" s="27" t="s">
        <v>28</v>
      </c>
      <c r="D147" s="52">
        <v>3</v>
      </c>
      <c r="E147" s="30"/>
      <c r="F147" s="25">
        <f t="shared" si="8"/>
        <v>0</v>
      </c>
    </row>
    <row r="148" spans="1:6" x14ac:dyDescent="0.35">
      <c r="A148" s="51" t="s">
        <v>559</v>
      </c>
      <c r="B148" s="29" t="s">
        <v>560</v>
      </c>
      <c r="C148" s="27" t="s">
        <v>28</v>
      </c>
      <c r="D148" s="52">
        <v>5</v>
      </c>
      <c r="E148" s="30"/>
      <c r="F148" s="25">
        <f t="shared" si="8"/>
        <v>0</v>
      </c>
    </row>
    <row r="149" spans="1:6" x14ac:dyDescent="0.35">
      <c r="A149" s="51" t="s">
        <v>561</v>
      </c>
      <c r="B149" s="29" t="s">
        <v>562</v>
      </c>
      <c r="C149" s="27" t="s">
        <v>28</v>
      </c>
      <c r="D149" s="52">
        <v>2</v>
      </c>
      <c r="E149" s="30"/>
      <c r="F149" s="25">
        <f t="shared" si="8"/>
        <v>0</v>
      </c>
    </row>
    <row r="150" spans="1:6" x14ac:dyDescent="0.35">
      <c r="A150" s="51" t="s">
        <v>563</v>
      </c>
      <c r="B150" s="29" t="s">
        <v>564</v>
      </c>
      <c r="C150" s="27" t="s">
        <v>28</v>
      </c>
      <c r="D150" s="52">
        <v>2</v>
      </c>
      <c r="E150" s="30"/>
      <c r="F150" s="25">
        <f t="shared" si="8"/>
        <v>0</v>
      </c>
    </row>
    <row r="151" spans="1:6" x14ac:dyDescent="0.35">
      <c r="A151" s="51" t="s">
        <v>565</v>
      </c>
      <c r="B151" s="29" t="s">
        <v>566</v>
      </c>
      <c r="C151" s="27" t="s">
        <v>28</v>
      </c>
      <c r="D151" s="52">
        <v>2</v>
      </c>
      <c r="E151" s="30"/>
      <c r="F151" s="25">
        <f t="shared" si="8"/>
        <v>0</v>
      </c>
    </row>
    <row r="152" spans="1:6" x14ac:dyDescent="0.35">
      <c r="A152" s="51" t="s">
        <v>567</v>
      </c>
      <c r="B152" s="29" t="s">
        <v>568</v>
      </c>
      <c r="C152" s="27" t="s">
        <v>28</v>
      </c>
      <c r="D152" s="52">
        <v>8</v>
      </c>
      <c r="E152" s="30"/>
      <c r="F152" s="25">
        <f t="shared" si="8"/>
        <v>0</v>
      </c>
    </row>
    <row r="153" spans="1:6" x14ac:dyDescent="0.35">
      <c r="A153" s="51" t="s">
        <v>569</v>
      </c>
      <c r="B153" s="29" t="s">
        <v>570</v>
      </c>
      <c r="C153" s="27" t="s">
        <v>28</v>
      </c>
      <c r="D153" s="52">
        <v>2</v>
      </c>
      <c r="E153" s="30"/>
      <c r="F153" s="25">
        <f t="shared" si="8"/>
        <v>0</v>
      </c>
    </row>
    <row r="154" spans="1:6" x14ac:dyDescent="0.35">
      <c r="A154" s="51" t="s">
        <v>571</v>
      </c>
      <c r="B154" s="29" t="s">
        <v>572</v>
      </c>
      <c r="C154" s="27" t="s">
        <v>28</v>
      </c>
      <c r="D154" s="52">
        <v>2</v>
      </c>
      <c r="E154" s="30"/>
      <c r="F154" s="25">
        <f t="shared" si="8"/>
        <v>0</v>
      </c>
    </row>
    <row r="155" spans="1:6" ht="108.5" x14ac:dyDescent="0.35">
      <c r="A155" s="51" t="s">
        <v>573</v>
      </c>
      <c r="B155" s="29" t="s">
        <v>574</v>
      </c>
      <c r="C155" s="27" t="s">
        <v>28</v>
      </c>
      <c r="D155" s="52">
        <v>1</v>
      </c>
      <c r="E155" s="30"/>
      <c r="F155" s="25">
        <f t="shared" si="8"/>
        <v>0</v>
      </c>
    </row>
    <row r="156" spans="1:6" ht="31" x14ac:dyDescent="0.35">
      <c r="A156" s="51" t="s">
        <v>575</v>
      </c>
      <c r="B156" s="29" t="s">
        <v>576</v>
      </c>
      <c r="C156" s="27" t="s">
        <v>28</v>
      </c>
      <c r="D156" s="52">
        <v>10</v>
      </c>
      <c r="E156" s="30"/>
      <c r="F156" s="25">
        <f t="shared" si="8"/>
        <v>0</v>
      </c>
    </row>
    <row r="157" spans="1:6" x14ac:dyDescent="0.35">
      <c r="A157" s="51" t="s">
        <v>577</v>
      </c>
      <c r="B157" s="29" t="s">
        <v>578</v>
      </c>
      <c r="C157" s="27" t="s">
        <v>28</v>
      </c>
      <c r="D157" s="52">
        <v>6</v>
      </c>
      <c r="E157" s="30"/>
      <c r="F157" s="25">
        <f t="shared" si="8"/>
        <v>0</v>
      </c>
    </row>
    <row r="158" spans="1:6" ht="31" x14ac:dyDescent="0.35">
      <c r="A158" s="51" t="s">
        <v>579</v>
      </c>
      <c r="B158" s="29" t="s">
        <v>580</v>
      </c>
      <c r="C158" s="27" t="s">
        <v>28</v>
      </c>
      <c r="D158" s="52">
        <v>4</v>
      </c>
      <c r="E158" s="30"/>
      <c r="F158" s="25">
        <f t="shared" si="8"/>
        <v>0</v>
      </c>
    </row>
    <row r="159" spans="1:6" ht="31" x14ac:dyDescent="0.35">
      <c r="A159" s="51" t="s">
        <v>581</v>
      </c>
      <c r="B159" s="29" t="s">
        <v>582</v>
      </c>
      <c r="C159" s="27" t="s">
        <v>28</v>
      </c>
      <c r="D159" s="52">
        <v>2</v>
      </c>
      <c r="E159" s="30"/>
      <c r="F159" s="25">
        <f t="shared" si="8"/>
        <v>0</v>
      </c>
    </row>
    <row r="160" spans="1:6" x14ac:dyDescent="0.35">
      <c r="A160" s="51"/>
      <c r="B160" s="29"/>
      <c r="C160" s="27"/>
      <c r="D160" s="52"/>
      <c r="E160" s="30"/>
      <c r="F160" s="25"/>
    </row>
    <row r="161" spans="1:6" ht="16" thickBot="1" x14ac:dyDescent="0.4">
      <c r="A161" s="262"/>
      <c r="B161" s="259"/>
      <c r="C161" s="72"/>
      <c r="D161" s="264"/>
      <c r="E161" s="265"/>
      <c r="F161" s="266"/>
    </row>
    <row r="162" spans="1:6" ht="16" thickBot="1" x14ac:dyDescent="0.4">
      <c r="A162" s="313" t="s">
        <v>608</v>
      </c>
      <c r="B162" s="314"/>
      <c r="C162" s="314"/>
      <c r="D162" s="314"/>
      <c r="E162" s="315"/>
      <c r="F162" s="260">
        <f>SUM(F130:F161)</f>
        <v>0</v>
      </c>
    </row>
    <row r="163" spans="1:6" s="53" customFormat="1" ht="16" thickBot="1" x14ac:dyDescent="0.4">
      <c r="A163" s="313" t="s">
        <v>609</v>
      </c>
      <c r="B163" s="314"/>
      <c r="C163" s="314"/>
      <c r="D163" s="314"/>
      <c r="E163" s="315"/>
      <c r="F163" s="260">
        <f>F162</f>
        <v>0</v>
      </c>
    </row>
    <row r="164" spans="1:6" x14ac:dyDescent="0.35">
      <c r="A164" s="48"/>
      <c r="B164" s="261"/>
      <c r="C164" s="22"/>
      <c r="D164" s="267"/>
      <c r="E164" s="50"/>
      <c r="F164" s="25"/>
    </row>
    <row r="165" spans="1:6" x14ac:dyDescent="0.35">
      <c r="A165" s="51" t="s">
        <v>583</v>
      </c>
      <c r="B165" s="29" t="s">
        <v>584</v>
      </c>
      <c r="C165" s="27" t="s">
        <v>28</v>
      </c>
      <c r="D165" s="52">
        <v>2</v>
      </c>
      <c r="E165" s="30"/>
      <c r="F165" s="25">
        <f t="shared" ref="F165:F171" si="9">+D165*E165</f>
        <v>0</v>
      </c>
    </row>
    <row r="166" spans="1:6" x14ac:dyDescent="0.35">
      <c r="A166" s="51" t="s">
        <v>585</v>
      </c>
      <c r="B166" s="29" t="s">
        <v>586</v>
      </c>
      <c r="C166" s="27" t="s">
        <v>28</v>
      </c>
      <c r="D166" s="52">
        <v>1</v>
      </c>
      <c r="E166" s="30"/>
      <c r="F166" s="25">
        <f t="shared" si="9"/>
        <v>0</v>
      </c>
    </row>
    <row r="167" spans="1:6" ht="31" x14ac:dyDescent="0.35">
      <c r="A167" s="51" t="s">
        <v>587</v>
      </c>
      <c r="B167" s="29" t="s">
        <v>588</v>
      </c>
      <c r="C167" s="27" t="s">
        <v>28</v>
      </c>
      <c r="D167" s="52">
        <v>3</v>
      </c>
      <c r="E167" s="30"/>
      <c r="F167" s="25">
        <f t="shared" si="9"/>
        <v>0</v>
      </c>
    </row>
    <row r="168" spans="1:6" ht="46.5" x14ac:dyDescent="0.35">
      <c r="A168" s="51" t="s">
        <v>589</v>
      </c>
      <c r="B168" s="29" t="s">
        <v>590</v>
      </c>
      <c r="C168" s="27" t="s">
        <v>28</v>
      </c>
      <c r="D168" s="52">
        <v>100</v>
      </c>
      <c r="E168" s="30"/>
      <c r="F168" s="25">
        <f t="shared" si="9"/>
        <v>0</v>
      </c>
    </row>
    <row r="169" spans="1:6" ht="31" x14ac:dyDescent="0.35">
      <c r="A169" s="51" t="s">
        <v>591</v>
      </c>
      <c r="B169" s="29" t="s">
        <v>592</v>
      </c>
      <c r="C169" s="27" t="s">
        <v>28</v>
      </c>
      <c r="D169" s="52">
        <v>2</v>
      </c>
      <c r="E169" s="30"/>
      <c r="F169" s="25">
        <f t="shared" si="9"/>
        <v>0</v>
      </c>
    </row>
    <row r="170" spans="1:6" ht="31" x14ac:dyDescent="0.35">
      <c r="A170" s="51" t="s">
        <v>593</v>
      </c>
      <c r="B170" s="29" t="s">
        <v>594</v>
      </c>
      <c r="C170" s="27" t="s">
        <v>28</v>
      </c>
      <c r="D170" s="52">
        <v>10</v>
      </c>
      <c r="E170" s="30"/>
      <c r="F170" s="25">
        <f t="shared" si="9"/>
        <v>0</v>
      </c>
    </row>
    <row r="171" spans="1:6" x14ac:dyDescent="0.35">
      <c r="A171" s="51" t="s">
        <v>595</v>
      </c>
      <c r="B171" s="29" t="s">
        <v>596</v>
      </c>
      <c r="C171" s="27" t="s">
        <v>28</v>
      </c>
      <c r="D171" s="52">
        <v>5</v>
      </c>
      <c r="E171" s="30"/>
      <c r="F171" s="25">
        <f t="shared" si="9"/>
        <v>0</v>
      </c>
    </row>
    <row r="172" spans="1:6" x14ac:dyDescent="0.35">
      <c r="A172" s="51"/>
      <c r="B172" s="29"/>
      <c r="C172" s="27"/>
      <c r="D172" s="52"/>
      <c r="E172" s="30"/>
      <c r="F172" s="28"/>
    </row>
    <row r="173" spans="1:6" ht="31" x14ac:dyDescent="0.35">
      <c r="A173" s="51"/>
      <c r="B173" s="60" t="s">
        <v>597</v>
      </c>
      <c r="C173" s="27"/>
      <c r="D173" s="52"/>
      <c r="E173" s="30"/>
      <c r="F173" s="25"/>
    </row>
    <row r="174" spans="1:6" x14ac:dyDescent="0.35">
      <c r="A174" s="51" t="s">
        <v>598</v>
      </c>
      <c r="B174" s="29" t="s">
        <v>599</v>
      </c>
      <c r="C174" s="27" t="s">
        <v>433</v>
      </c>
      <c r="D174" s="52">
        <v>3</v>
      </c>
      <c r="E174" s="30"/>
      <c r="F174" s="25">
        <f>+D174*E174</f>
        <v>0</v>
      </c>
    </row>
    <row r="175" spans="1:6" x14ac:dyDescent="0.35">
      <c r="A175" s="51" t="s">
        <v>600</v>
      </c>
      <c r="B175" s="29" t="s">
        <v>601</v>
      </c>
      <c r="C175" s="27" t="s">
        <v>28</v>
      </c>
      <c r="D175" s="52">
        <v>30</v>
      </c>
      <c r="E175" s="30"/>
      <c r="F175" s="25">
        <f>+D175*E175</f>
        <v>0</v>
      </c>
    </row>
    <row r="176" spans="1:6" x14ac:dyDescent="0.35">
      <c r="A176" s="51" t="s">
        <v>602</v>
      </c>
      <c r="B176" s="29" t="s">
        <v>603</v>
      </c>
      <c r="C176" s="27" t="s">
        <v>28</v>
      </c>
      <c r="D176" s="52">
        <v>1</v>
      </c>
      <c r="E176" s="30"/>
      <c r="F176" s="25">
        <f>+D176*E176</f>
        <v>0</v>
      </c>
    </row>
    <row r="177" spans="1:6" x14ac:dyDescent="0.35">
      <c r="A177" s="51" t="s">
        <v>604</v>
      </c>
      <c r="B177" s="29" t="s">
        <v>605</v>
      </c>
      <c r="C177" s="27" t="s">
        <v>28</v>
      </c>
      <c r="D177" s="52">
        <v>3</v>
      </c>
      <c r="E177" s="30"/>
      <c r="F177" s="25">
        <f>+D177*E177</f>
        <v>0</v>
      </c>
    </row>
    <row r="178" spans="1:6" ht="16" thickBot="1" x14ac:dyDescent="0.4">
      <c r="A178" s="262" t="s">
        <v>606</v>
      </c>
      <c r="B178" s="259" t="s">
        <v>607</v>
      </c>
      <c r="C178" s="72" t="s">
        <v>28</v>
      </c>
      <c r="D178" s="264">
        <v>1</v>
      </c>
      <c r="E178" s="265"/>
      <c r="F178" s="266">
        <f>+D178*E178</f>
        <v>0</v>
      </c>
    </row>
    <row r="179" spans="1:6" ht="16" thickBot="1" x14ac:dyDescent="0.4">
      <c r="A179" s="316" t="s">
        <v>657</v>
      </c>
      <c r="B179" s="317"/>
      <c r="C179" s="317"/>
      <c r="D179" s="317"/>
      <c r="E179" s="318"/>
      <c r="F179" s="260">
        <f>SUM(F163:F178)</f>
        <v>0</v>
      </c>
    </row>
    <row r="180" spans="1:6" x14ac:dyDescent="0.35">
      <c r="A180" s="61"/>
    </row>
    <row r="181" spans="1:6" x14ac:dyDescent="0.35">
      <c r="A181" s="61"/>
    </row>
    <row r="182" spans="1:6" x14ac:dyDescent="0.35">
      <c r="A182" s="61"/>
    </row>
    <row r="183" spans="1:6" x14ac:dyDescent="0.35">
      <c r="A183" s="61"/>
    </row>
    <row r="184" spans="1:6" x14ac:dyDescent="0.35">
      <c r="A184" s="61"/>
    </row>
    <row r="185" spans="1:6" x14ac:dyDescent="0.35">
      <c r="A185" s="61"/>
    </row>
    <row r="186" spans="1:6" x14ac:dyDescent="0.35">
      <c r="A186" s="61"/>
    </row>
    <row r="187" spans="1:6" x14ac:dyDescent="0.35">
      <c r="A187" s="61"/>
    </row>
    <row r="188" spans="1:6" x14ac:dyDescent="0.35">
      <c r="A188" s="61"/>
    </row>
    <row r="189" spans="1:6" x14ac:dyDescent="0.35">
      <c r="A189" s="61"/>
    </row>
    <row r="190" spans="1:6" x14ac:dyDescent="0.35">
      <c r="A190" s="61"/>
    </row>
    <row r="191" spans="1:6" x14ac:dyDescent="0.35">
      <c r="A191" s="61"/>
    </row>
    <row r="192" spans="1:6" x14ac:dyDescent="0.35">
      <c r="A192" s="61"/>
    </row>
    <row r="193" spans="1:1" x14ac:dyDescent="0.35">
      <c r="A193" s="61"/>
    </row>
    <row r="194" spans="1:1" x14ac:dyDescent="0.35">
      <c r="A194" s="61"/>
    </row>
    <row r="195" spans="1:1" x14ac:dyDescent="0.35">
      <c r="A195" s="61"/>
    </row>
    <row r="196" spans="1:1" x14ac:dyDescent="0.35">
      <c r="A196" s="61"/>
    </row>
    <row r="197" spans="1:1" x14ac:dyDescent="0.35">
      <c r="A197" s="61"/>
    </row>
    <row r="198" spans="1:1" x14ac:dyDescent="0.35">
      <c r="A198" s="61"/>
    </row>
  </sheetData>
  <mergeCells count="13">
    <mergeCell ref="A1:F1"/>
    <mergeCell ref="A179:E179"/>
    <mergeCell ref="A129:E129"/>
    <mergeCell ref="A130:E130"/>
    <mergeCell ref="A162:E162"/>
    <mergeCell ref="A163:E163"/>
    <mergeCell ref="A94:E94"/>
    <mergeCell ref="A2:F2"/>
    <mergeCell ref="A35:E35"/>
    <mergeCell ref="A36:E36"/>
    <mergeCell ref="A64:E64"/>
    <mergeCell ref="A65:E65"/>
    <mergeCell ref="A93:E93"/>
  </mergeCells>
  <printOptions horizontalCentered="1" verticalCentered="1"/>
  <pageMargins left="0.45" right="0.45" top="0.5" bottom="0.5" header="0.3" footer="0.3"/>
  <pageSetup paperSize="9" scale="74" orientation="portrait" r:id="rId1"/>
  <headerFooter>
    <oddHeader xml:space="preserve">&amp;CPROPOSED REHABILITATION AND EXTENSION OF PELELEZA JETTY </oddHeader>
    <oddFooter>&amp;R&amp;P</oddFooter>
  </headerFooter>
  <rowBreaks count="5" manualBreakCount="5">
    <brk id="35" max="5" man="1"/>
    <brk id="64" max="5" man="1"/>
    <brk id="93" max="5" man="1"/>
    <brk id="129" max="5" man="1"/>
    <brk id="162"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C502B-5414-400C-866B-5DD44FFF9ADE}">
  <dimension ref="A1:F24"/>
  <sheetViews>
    <sheetView tabSelected="1" view="pageBreakPreview" zoomScale="70" zoomScaleNormal="70" zoomScaleSheetLayoutView="70" workbookViewId="0">
      <selection activeCell="J7" sqref="J7"/>
    </sheetView>
  </sheetViews>
  <sheetFormatPr defaultColWidth="9.1796875" defaultRowHeight="15.5" x14ac:dyDescent="0.35"/>
  <cols>
    <col min="1" max="1" width="11.81640625" style="39" customWidth="1"/>
    <col min="2" max="2" width="52.1796875" style="35" customWidth="1"/>
    <col min="3" max="3" width="8.81640625" style="36" customWidth="1"/>
    <col min="4" max="4" width="14" style="37" customWidth="1"/>
    <col min="5" max="5" width="12.81640625" style="38" customWidth="1"/>
    <col min="6" max="6" width="18.54296875" style="38" customWidth="1"/>
    <col min="7" max="25" width="9.1796875" style="10"/>
    <col min="26" max="26" width="6.54296875" style="10" customWidth="1"/>
    <col min="27" max="43" width="9.1796875" style="10"/>
    <col min="44" max="44" width="1.26953125" style="10" customWidth="1"/>
    <col min="45" max="60" width="9.1796875" style="10"/>
    <col min="61" max="61" width="7.26953125" style="10" customWidth="1"/>
    <col min="62" max="82" width="9.1796875" style="10"/>
    <col min="83" max="83" width="5.81640625" style="10" customWidth="1"/>
    <col min="84" max="86" width="9.1796875" style="10"/>
    <col min="87" max="87" width="5.7265625" style="10" customWidth="1"/>
    <col min="88" max="129" width="9.1796875" style="10"/>
    <col min="130" max="130" width="7.26953125" style="10" customWidth="1"/>
    <col min="131" max="151" width="9.1796875" style="10"/>
    <col min="152" max="152" width="4.7265625" style="10" customWidth="1"/>
    <col min="153" max="168" width="9.1796875" style="10"/>
    <col min="169" max="169" width="8.26953125" style="10" customWidth="1"/>
    <col min="170" max="180" width="9.1796875" style="10"/>
    <col min="181" max="181" width="5.26953125" style="10" customWidth="1"/>
    <col min="182" max="205" width="9.1796875" style="10"/>
    <col min="206" max="206" width="5.81640625" style="10" customWidth="1"/>
    <col min="207" max="226" width="9.1796875" style="10"/>
    <col min="227" max="227" width="4.81640625" style="10" customWidth="1"/>
    <col min="228" max="237" width="9.1796875" style="10"/>
    <col min="238" max="238" width="8" style="10" customWidth="1"/>
    <col min="239" max="16384" width="9.1796875" style="10"/>
  </cols>
  <sheetData>
    <row r="1" spans="1:6" ht="18.75" thickBot="1" x14ac:dyDescent="0.4">
      <c r="A1" s="281" t="s">
        <v>742</v>
      </c>
      <c r="B1" s="282"/>
      <c r="C1" s="282"/>
      <c r="D1" s="282"/>
      <c r="E1" s="282"/>
      <c r="F1" s="283"/>
    </row>
    <row r="2" spans="1:6" ht="28.75" customHeight="1" x14ac:dyDescent="0.35">
      <c r="A2" s="277" t="s">
        <v>797</v>
      </c>
      <c r="B2" s="277" t="s">
        <v>285</v>
      </c>
      <c r="C2" s="277" t="s">
        <v>285</v>
      </c>
      <c r="D2" s="277" t="s">
        <v>285</v>
      </c>
      <c r="E2" s="277" t="s">
        <v>285</v>
      </c>
      <c r="F2" s="277" t="s">
        <v>285</v>
      </c>
    </row>
    <row r="3" spans="1:6" ht="32.25" customHeight="1" x14ac:dyDescent="0.35">
      <c r="A3" s="11" t="s">
        <v>0</v>
      </c>
      <c r="B3" s="12" t="s">
        <v>1</v>
      </c>
      <c r="C3" s="11" t="s">
        <v>2</v>
      </c>
      <c r="D3" s="11" t="s">
        <v>3</v>
      </c>
      <c r="E3" s="13" t="s">
        <v>4</v>
      </c>
      <c r="F3" s="14" t="s">
        <v>5</v>
      </c>
    </row>
    <row r="4" spans="1:6" ht="18" x14ac:dyDescent="0.35">
      <c r="A4" s="15"/>
      <c r="B4" s="16"/>
      <c r="C4" s="17"/>
      <c r="D4" s="18"/>
      <c r="E4" s="19"/>
      <c r="F4" s="19"/>
    </row>
    <row r="5" spans="1:6" ht="62" x14ac:dyDescent="0.35">
      <c r="A5" s="20" t="s">
        <v>658</v>
      </c>
      <c r="B5" s="21" t="s">
        <v>659</v>
      </c>
      <c r="C5" s="22" t="s">
        <v>28</v>
      </c>
      <c r="D5" s="23">
        <v>1</v>
      </c>
      <c r="E5" s="24"/>
      <c r="F5" s="25">
        <f t="shared" ref="F5:F20" si="0">+D5*E5</f>
        <v>0</v>
      </c>
    </row>
    <row r="6" spans="1:6" ht="18.75" customHeight="1" x14ac:dyDescent="0.35">
      <c r="A6" s="20" t="s">
        <v>660</v>
      </c>
      <c r="B6" s="26" t="s">
        <v>661</v>
      </c>
      <c r="C6" s="27" t="s">
        <v>28</v>
      </c>
      <c r="D6" s="23">
        <v>1</v>
      </c>
      <c r="E6" s="28"/>
      <c r="F6" s="25">
        <f t="shared" si="0"/>
        <v>0</v>
      </c>
    </row>
    <row r="7" spans="1:6" ht="165" customHeight="1" x14ac:dyDescent="0.35">
      <c r="A7" s="20" t="s">
        <v>662</v>
      </c>
      <c r="B7" s="29" t="s">
        <v>663</v>
      </c>
      <c r="C7" s="27" t="s">
        <v>28</v>
      </c>
      <c r="D7" s="23">
        <v>1</v>
      </c>
      <c r="E7" s="30"/>
      <c r="F7" s="25">
        <f t="shared" si="0"/>
        <v>0</v>
      </c>
    </row>
    <row r="8" spans="1:6" ht="266.25" customHeight="1" x14ac:dyDescent="0.35">
      <c r="A8" s="20" t="s">
        <v>664</v>
      </c>
      <c r="B8" s="21" t="s">
        <v>665</v>
      </c>
      <c r="C8" s="27" t="s">
        <v>315</v>
      </c>
      <c r="D8" s="23">
        <v>1</v>
      </c>
      <c r="E8" s="30"/>
      <c r="F8" s="25">
        <f t="shared" si="0"/>
        <v>0</v>
      </c>
    </row>
    <row r="9" spans="1:6" ht="33" customHeight="1" x14ac:dyDescent="0.35">
      <c r="A9" s="20" t="s">
        <v>666</v>
      </c>
      <c r="B9" s="26" t="s">
        <v>667</v>
      </c>
      <c r="C9" s="27" t="s">
        <v>28</v>
      </c>
      <c r="D9" s="23">
        <v>2</v>
      </c>
      <c r="E9" s="30"/>
      <c r="F9" s="25">
        <f t="shared" si="0"/>
        <v>0</v>
      </c>
    </row>
    <row r="10" spans="1:6" ht="35.25" customHeight="1" x14ac:dyDescent="0.35">
      <c r="A10" s="20" t="s">
        <v>668</v>
      </c>
      <c r="B10" s="26" t="s">
        <v>669</v>
      </c>
      <c r="C10" s="27" t="s">
        <v>28</v>
      </c>
      <c r="D10" s="23">
        <v>4</v>
      </c>
      <c r="E10" s="30"/>
      <c r="F10" s="25">
        <f t="shared" si="0"/>
        <v>0</v>
      </c>
    </row>
    <row r="11" spans="1:6" x14ac:dyDescent="0.35">
      <c r="A11" s="20" t="s">
        <v>670</v>
      </c>
      <c r="B11" s="26" t="s">
        <v>671</v>
      </c>
      <c r="C11" s="27" t="s">
        <v>28</v>
      </c>
      <c r="D11" s="23">
        <v>2</v>
      </c>
      <c r="E11" s="30"/>
      <c r="F11" s="25">
        <f t="shared" si="0"/>
        <v>0</v>
      </c>
    </row>
    <row r="12" spans="1:6" x14ac:dyDescent="0.35">
      <c r="A12" s="20" t="s">
        <v>672</v>
      </c>
      <c r="B12" s="26" t="s">
        <v>673</v>
      </c>
      <c r="C12" s="27" t="s">
        <v>28</v>
      </c>
      <c r="D12" s="23">
        <v>2</v>
      </c>
      <c r="E12" s="30"/>
      <c r="F12" s="25">
        <f t="shared" si="0"/>
        <v>0</v>
      </c>
    </row>
    <row r="13" spans="1:6" x14ac:dyDescent="0.35">
      <c r="A13" s="20" t="s">
        <v>674</v>
      </c>
      <c r="B13" s="26" t="s">
        <v>675</v>
      </c>
      <c r="C13" s="27" t="s">
        <v>28</v>
      </c>
      <c r="D13" s="23">
        <v>1</v>
      </c>
      <c r="E13" s="30"/>
      <c r="F13" s="25">
        <f t="shared" si="0"/>
        <v>0</v>
      </c>
    </row>
    <row r="14" spans="1:6" x14ac:dyDescent="0.35">
      <c r="A14" s="20" t="s">
        <v>676</v>
      </c>
      <c r="B14" s="26" t="s">
        <v>677</v>
      </c>
      <c r="C14" s="27" t="s">
        <v>28</v>
      </c>
      <c r="D14" s="23">
        <v>2</v>
      </c>
      <c r="E14" s="30"/>
      <c r="F14" s="25">
        <f t="shared" si="0"/>
        <v>0</v>
      </c>
    </row>
    <row r="15" spans="1:6" x14ac:dyDescent="0.35">
      <c r="A15" s="20" t="s">
        <v>678</v>
      </c>
      <c r="B15" s="26" t="s">
        <v>679</v>
      </c>
      <c r="C15" s="27" t="s">
        <v>28</v>
      </c>
      <c r="D15" s="23">
        <v>2</v>
      </c>
      <c r="E15" s="30"/>
      <c r="F15" s="25">
        <f t="shared" si="0"/>
        <v>0</v>
      </c>
    </row>
    <row r="16" spans="1:6" x14ac:dyDescent="0.35">
      <c r="A16" s="20" t="s">
        <v>680</v>
      </c>
      <c r="B16" s="26" t="s">
        <v>681</v>
      </c>
      <c r="C16" s="27" t="s">
        <v>28</v>
      </c>
      <c r="D16" s="23">
        <v>4</v>
      </c>
      <c r="E16" s="30"/>
      <c r="F16" s="25">
        <f t="shared" si="0"/>
        <v>0</v>
      </c>
    </row>
    <row r="17" spans="1:6" x14ac:dyDescent="0.35">
      <c r="A17" s="20" t="s">
        <v>682</v>
      </c>
      <c r="B17" s="26" t="s">
        <v>683</v>
      </c>
      <c r="C17" s="27" t="s">
        <v>28</v>
      </c>
      <c r="D17" s="23">
        <v>6</v>
      </c>
      <c r="E17" s="30"/>
      <c r="F17" s="25">
        <f t="shared" si="0"/>
        <v>0</v>
      </c>
    </row>
    <row r="18" spans="1:6" x14ac:dyDescent="0.35">
      <c r="A18" s="20" t="s">
        <v>684</v>
      </c>
      <c r="B18" s="26" t="s">
        <v>685</v>
      </c>
      <c r="C18" s="27" t="s">
        <v>28</v>
      </c>
      <c r="D18" s="23">
        <v>4</v>
      </c>
      <c r="E18" s="30"/>
      <c r="F18" s="25">
        <f t="shared" si="0"/>
        <v>0</v>
      </c>
    </row>
    <row r="19" spans="1:6" x14ac:dyDescent="0.35">
      <c r="A19" s="20" t="s">
        <v>686</v>
      </c>
      <c r="B19" s="26" t="s">
        <v>687</v>
      </c>
      <c r="C19" s="27" t="s">
        <v>28</v>
      </c>
      <c r="D19" s="23">
        <v>2</v>
      </c>
      <c r="E19" s="30"/>
      <c r="F19" s="25">
        <f t="shared" si="0"/>
        <v>0</v>
      </c>
    </row>
    <row r="20" spans="1:6" x14ac:dyDescent="0.35">
      <c r="A20" s="20" t="s">
        <v>688</v>
      </c>
      <c r="B20" s="26" t="s">
        <v>689</v>
      </c>
      <c r="C20" s="27" t="s">
        <v>28</v>
      </c>
      <c r="D20" s="23">
        <v>150</v>
      </c>
      <c r="E20" s="30"/>
      <c r="F20" s="25">
        <f t="shared" si="0"/>
        <v>0</v>
      </c>
    </row>
    <row r="21" spans="1:6" x14ac:dyDescent="0.35">
      <c r="A21" s="31"/>
      <c r="B21" s="26"/>
      <c r="C21" s="27"/>
      <c r="D21" s="23"/>
      <c r="E21" s="32"/>
      <c r="F21" s="33"/>
    </row>
    <row r="22" spans="1:6" ht="16" thickBot="1" x14ac:dyDescent="0.4">
      <c r="A22" s="274" t="s">
        <v>33</v>
      </c>
      <c r="B22" s="263"/>
      <c r="C22" s="72"/>
      <c r="D22" s="73"/>
      <c r="E22" s="275"/>
      <c r="F22" s="276"/>
    </row>
    <row r="23" spans="1:6" ht="28.75" customHeight="1" thickBot="1" x14ac:dyDescent="0.4">
      <c r="A23" s="278" t="s">
        <v>741</v>
      </c>
      <c r="B23" s="279"/>
      <c r="C23" s="279"/>
      <c r="D23" s="279"/>
      <c r="E23" s="280"/>
      <c r="F23" s="260">
        <f>SUM(F5:F22)</f>
        <v>0</v>
      </c>
    </row>
    <row r="24" spans="1:6" x14ac:dyDescent="0.35">
      <c r="A24" s="34"/>
    </row>
  </sheetData>
  <mergeCells count="3">
    <mergeCell ref="A2:F2"/>
    <mergeCell ref="A23:E23"/>
    <mergeCell ref="A1:F1"/>
  </mergeCells>
  <printOptions horizontalCentered="1" verticalCentered="1"/>
  <pageMargins left="0.45" right="0.45" top="0.5" bottom="0.5" header="0.3" footer="0.3"/>
  <pageSetup paperSize="9" scale="79" orientation="portrait" r:id="rId1"/>
  <headerFooter>
    <oddHeader xml:space="preserve">&amp;CPROPOSED REHABILITATION AND EXTENSION OF PELELEZA JETTY </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7421E-DDBB-4415-AA48-06C8B57C6322}">
  <dimension ref="A1:C35"/>
  <sheetViews>
    <sheetView view="pageBreakPreview" topLeftCell="A7" zoomScale="80" zoomScaleNormal="80" zoomScaleSheetLayoutView="80" workbookViewId="0">
      <selection activeCell="R21" sqref="R21"/>
    </sheetView>
  </sheetViews>
  <sheetFormatPr defaultColWidth="9.1796875" defaultRowHeight="15.5" x14ac:dyDescent="0.35"/>
  <cols>
    <col min="1" max="1" width="9.1796875" style="2"/>
    <col min="2" max="2" width="50.81640625" style="2" customWidth="1"/>
    <col min="3" max="3" width="38.26953125" style="2" customWidth="1"/>
    <col min="4" max="16384" width="9.1796875" style="2"/>
  </cols>
  <sheetData>
    <row r="1" spans="1:3" ht="75" customHeight="1" thickBot="1" x14ac:dyDescent="0.4">
      <c r="A1" s="1"/>
      <c r="B1" s="285" t="s">
        <v>742</v>
      </c>
      <c r="C1" s="286"/>
    </row>
    <row r="2" spans="1:3" ht="16" thickBot="1" x14ac:dyDescent="0.4">
      <c r="A2" s="284" t="s">
        <v>700</v>
      </c>
      <c r="B2" s="285"/>
      <c r="C2" s="286"/>
    </row>
    <row r="3" spans="1:3" ht="16" thickBot="1" x14ac:dyDescent="0.4">
      <c r="A3" s="216"/>
      <c r="B3" s="285" t="s">
        <v>701</v>
      </c>
      <c r="C3" s="286"/>
    </row>
    <row r="4" spans="1:3" ht="36" customHeight="1" thickBot="1" x14ac:dyDescent="0.4">
      <c r="A4" s="76" t="s">
        <v>708</v>
      </c>
      <c r="B4" s="3" t="s">
        <v>702</v>
      </c>
      <c r="C4" s="226" t="s">
        <v>5</v>
      </c>
    </row>
    <row r="5" spans="1:3" ht="31.5" customHeight="1" thickBot="1" x14ac:dyDescent="0.4">
      <c r="A5" s="214">
        <v>1</v>
      </c>
      <c r="B5" s="214" t="str">
        <f>'[1]Peleleza Jetty Opt 6'!B198</f>
        <v xml:space="preserve"> PART 1:  GENERAL ITEMS</v>
      </c>
      <c r="C5" s="219"/>
    </row>
    <row r="6" spans="1:3" ht="16" thickBot="1" x14ac:dyDescent="0.4">
      <c r="A6" s="214"/>
      <c r="B6" s="220"/>
      <c r="C6" s="219"/>
    </row>
    <row r="7" spans="1:3" ht="25.5" customHeight="1" thickBot="1" x14ac:dyDescent="0.4">
      <c r="A7" s="214">
        <v>2</v>
      </c>
      <c r="B7" s="221" t="str">
        <f>'[1]Peleleza Jetty Opt 6'!B349</f>
        <v xml:space="preserve"> PART 2:  GROUND INVESTIGATION</v>
      </c>
      <c r="C7" s="219"/>
    </row>
    <row r="8" spans="1:3" ht="16" thickBot="1" x14ac:dyDescent="0.4">
      <c r="A8" s="214"/>
      <c r="B8" s="214"/>
      <c r="C8" s="219"/>
    </row>
    <row r="9" spans="1:3" ht="56.25" customHeight="1" thickBot="1" x14ac:dyDescent="0.4">
      <c r="A9" s="214">
        <v>3</v>
      </c>
      <c r="B9" s="215" t="str">
        <f>'Bill No. 3'!B6</f>
        <v>PART 3:DEMOLITION OF CONDEMNED JETTY &amp; REMOVAL OF DISUSED SERVICES</v>
      </c>
      <c r="C9" s="219"/>
    </row>
    <row r="10" spans="1:3" ht="16" thickBot="1" x14ac:dyDescent="0.4">
      <c r="A10" s="214"/>
      <c r="B10" s="214"/>
      <c r="C10" s="219"/>
    </row>
    <row r="11" spans="1:3" ht="16" thickBot="1" x14ac:dyDescent="0.4">
      <c r="A11" s="214">
        <v>4</v>
      </c>
      <c r="B11" s="214" t="str">
        <f>'Bill No.4'!B5</f>
        <v>PART 4: JETTY HEAD</v>
      </c>
      <c r="C11" s="219"/>
    </row>
    <row r="12" spans="1:3" ht="16" thickBot="1" x14ac:dyDescent="0.4">
      <c r="A12" s="214"/>
      <c r="B12" s="214"/>
      <c r="C12" s="219"/>
    </row>
    <row r="13" spans="1:3" ht="16" thickBot="1" x14ac:dyDescent="0.4">
      <c r="A13" s="214">
        <v>5</v>
      </c>
      <c r="B13" s="214" t="str">
        <f>'Bill No. 5'!B5</f>
        <v xml:space="preserve"> PART 5:  DOLPHINS </v>
      </c>
      <c r="C13" s="219"/>
    </row>
    <row r="14" spans="1:3" ht="16" thickBot="1" x14ac:dyDescent="0.4">
      <c r="A14" s="214"/>
      <c r="B14" s="220"/>
      <c r="C14" s="219"/>
    </row>
    <row r="15" spans="1:3" ht="56.25" customHeight="1" thickBot="1" x14ac:dyDescent="0.4">
      <c r="A15" s="214">
        <v>6</v>
      </c>
      <c r="B15" s="220" t="str">
        <f>'Bill No. 6'!B5</f>
        <v xml:space="preserve">PART 6: GANGWAYS, BOLLARDS, CATHODIC PROTECTION, LADDERS AND FENDERS </v>
      </c>
      <c r="C15" s="219"/>
    </row>
    <row r="16" spans="1:3" ht="16" thickBot="1" x14ac:dyDescent="0.4">
      <c r="A16" s="214"/>
      <c r="B16" s="220"/>
      <c r="C16" s="219"/>
    </row>
    <row r="17" spans="1:3" ht="48.75" customHeight="1" thickBot="1" x14ac:dyDescent="0.4">
      <c r="A17" s="214">
        <v>7</v>
      </c>
      <c r="B17" s="220" t="str">
        <f>'Bill No. 7'!B5</f>
        <v>PART 7: GUARD HOUSE, VOICE AND DATA, LIGHTING AND ELECTRICAL WORKS</v>
      </c>
      <c r="C17" s="219"/>
    </row>
    <row r="18" spans="1:3" ht="16" thickBot="1" x14ac:dyDescent="0.4">
      <c r="A18" s="214"/>
      <c r="B18" s="220"/>
      <c r="C18" s="219"/>
    </row>
    <row r="19" spans="1:3" ht="31.5" thickBot="1" x14ac:dyDescent="0.4">
      <c r="A19" s="214">
        <v>8</v>
      </c>
      <c r="B19" s="220" t="str">
        <f>'Bill No. 8'!B5</f>
        <v>PART 8: FUELLING OIL PIPELINE, COMPRESSED AIR, POTABLE WATER</v>
      </c>
      <c r="C19" s="219"/>
    </row>
    <row r="20" spans="1:3" ht="16" thickBot="1" x14ac:dyDescent="0.4">
      <c r="A20" s="214"/>
      <c r="B20" s="220"/>
      <c r="C20" s="219"/>
    </row>
    <row r="21" spans="1:3" ht="31.5" thickBot="1" x14ac:dyDescent="0.4">
      <c r="A21" s="214">
        <v>9</v>
      </c>
      <c r="B21" s="220" t="str">
        <f>'Bill No. 9'!B5</f>
        <v xml:space="preserve"> PART 9: REVETMENT,SEA WALL, SAFETY MASONRY FENCING</v>
      </c>
      <c r="C21" s="219"/>
    </row>
    <row r="22" spans="1:3" ht="16" thickBot="1" x14ac:dyDescent="0.4">
      <c r="A22" s="214"/>
      <c r="B22" s="220"/>
      <c r="C22" s="219"/>
    </row>
    <row r="23" spans="1:3" ht="16" thickBot="1" x14ac:dyDescent="0.4">
      <c r="A23" s="214">
        <v>10</v>
      </c>
      <c r="B23" s="220" t="str">
        <f>'Bill No. 10'!B5</f>
        <v xml:space="preserve"> PART 10:  PROVISION OF 10 TON CRANE</v>
      </c>
      <c r="C23" s="219"/>
    </row>
    <row r="24" spans="1:3" ht="16" thickBot="1" x14ac:dyDescent="0.4">
      <c r="A24" s="214"/>
      <c r="B24" s="220"/>
      <c r="C24" s="219"/>
    </row>
    <row r="25" spans="1:3" ht="16" thickBot="1" x14ac:dyDescent="0.4">
      <c r="A25" s="214">
        <v>11</v>
      </c>
      <c r="B25" s="220" t="s">
        <v>726</v>
      </c>
      <c r="C25" s="219"/>
    </row>
    <row r="26" spans="1:3" ht="16" thickBot="1" x14ac:dyDescent="0.4">
      <c r="A26" s="214"/>
      <c r="B26" s="220"/>
      <c r="C26" s="219"/>
    </row>
    <row r="27" spans="1:3" ht="16" thickBot="1" x14ac:dyDescent="0.4">
      <c r="A27" s="214"/>
      <c r="B27" s="222" t="s">
        <v>703</v>
      </c>
      <c r="C27" s="223"/>
    </row>
    <row r="28" spans="1:3" ht="16" thickBot="1" x14ac:dyDescent="0.4">
      <c r="A28" s="214"/>
      <c r="B28" s="222"/>
      <c r="C28" s="219"/>
    </row>
    <row r="29" spans="1:3" ht="16" thickBot="1" x14ac:dyDescent="0.4">
      <c r="A29" s="214"/>
      <c r="B29" s="217" t="s">
        <v>704</v>
      </c>
      <c r="C29" s="223"/>
    </row>
    <row r="30" spans="1:3" ht="16" thickBot="1" x14ac:dyDescent="0.4">
      <c r="A30" s="221"/>
      <c r="B30" s="218"/>
      <c r="C30" s="223"/>
    </row>
    <row r="31" spans="1:3" ht="16" thickBot="1" x14ac:dyDescent="0.4">
      <c r="A31" s="224"/>
      <c r="B31" s="222" t="s">
        <v>705</v>
      </c>
      <c r="C31" s="223"/>
    </row>
    <row r="32" spans="1:3" ht="16" thickBot="1" x14ac:dyDescent="0.4">
      <c r="A32" s="5"/>
      <c r="B32" s="6"/>
      <c r="C32" s="7"/>
    </row>
    <row r="33" spans="1:3" ht="16" thickBot="1" x14ac:dyDescent="0.4">
      <c r="A33" s="5"/>
      <c r="B33" s="6" t="s">
        <v>706</v>
      </c>
      <c r="C33" s="225"/>
    </row>
    <row r="34" spans="1:3" ht="16" thickBot="1" x14ac:dyDescent="0.4">
      <c r="A34" s="8"/>
      <c r="B34" s="5"/>
      <c r="C34" s="4"/>
    </row>
    <row r="35" spans="1:3" ht="36" customHeight="1" thickBot="1" x14ac:dyDescent="0.4">
      <c r="A35" s="287" t="s">
        <v>707</v>
      </c>
      <c r="B35" s="288"/>
      <c r="C35" s="9"/>
    </row>
  </sheetData>
  <mergeCells count="4">
    <mergeCell ref="A2:C2"/>
    <mergeCell ref="B3:C3"/>
    <mergeCell ref="A35:B35"/>
    <mergeCell ref="B1:C1"/>
  </mergeCells>
  <printOptions horizontalCentered="1" verticalCentered="1"/>
  <pageMargins left="0.45" right="0.45" top="0.5" bottom="0.5" header="0.3" footer="0.3"/>
  <pageSetup paperSize="9" scale="80" orientation="portrait" r:id="rId1"/>
  <headerFooter>
    <oddHeader xml:space="preserve">&amp;CPROPOSED REHABILITATION AND EXTENSION OF PELELEZA JETTY </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A481-F306-4929-96A6-4EFD2FA64A5F}">
  <dimension ref="A1:I113"/>
  <sheetViews>
    <sheetView view="pageBreakPreview" topLeftCell="A101" zoomScale="78" zoomScaleNormal="78" zoomScaleSheetLayoutView="78" zoomScalePageLayoutView="70" workbookViewId="0">
      <selection activeCell="A113" sqref="A113:F113"/>
    </sheetView>
  </sheetViews>
  <sheetFormatPr defaultColWidth="9.1796875" defaultRowHeight="15.5" x14ac:dyDescent="0.35"/>
  <cols>
    <col min="1" max="1" width="19.453125" style="75" customWidth="1"/>
    <col min="2" max="2" width="61.1796875" style="92" customWidth="1"/>
    <col min="3" max="3" width="12.81640625" style="80" customWidth="1"/>
    <col min="4" max="4" width="16.453125" style="75" customWidth="1"/>
    <col min="5" max="5" width="17.26953125" style="84" customWidth="1"/>
    <col min="6" max="6" width="28.26953125" style="93" customWidth="1"/>
    <col min="7" max="7" width="18.7265625" style="75" customWidth="1"/>
    <col min="8" max="8" width="9.1796875" style="75"/>
    <col min="9" max="9" width="12.453125" style="75" bestFit="1" customWidth="1"/>
    <col min="10" max="11" width="9.1796875" style="75"/>
    <col min="12" max="12" width="20.7265625" style="75" customWidth="1"/>
    <col min="13" max="16384" width="9.1796875" style="75"/>
  </cols>
  <sheetData>
    <row r="1" spans="1:6" x14ac:dyDescent="0.35">
      <c r="A1" s="292" t="s">
        <v>742</v>
      </c>
      <c r="B1" s="292"/>
      <c r="C1" s="292"/>
      <c r="D1" s="292"/>
      <c r="E1" s="292"/>
      <c r="F1" s="292"/>
    </row>
    <row r="2" spans="1:6" ht="16" thickBot="1" x14ac:dyDescent="0.4">
      <c r="A2" s="282"/>
      <c r="B2" s="282"/>
      <c r="C2" s="282"/>
      <c r="D2" s="282"/>
      <c r="E2" s="282"/>
      <c r="F2" s="282"/>
    </row>
    <row r="3" spans="1:6" ht="16" thickBot="1" x14ac:dyDescent="0.4">
      <c r="A3" s="292" t="s">
        <v>1030</v>
      </c>
      <c r="B3" s="292"/>
      <c r="C3" s="292"/>
      <c r="D3" s="292"/>
      <c r="E3" s="292"/>
      <c r="F3" s="292"/>
    </row>
    <row r="4" spans="1:6" s="80" customFormat="1" ht="16" thickBot="1" x14ac:dyDescent="0.4">
      <c r="A4" s="101" t="s">
        <v>0</v>
      </c>
      <c r="B4" s="243" t="s">
        <v>1</v>
      </c>
      <c r="C4" s="76" t="s">
        <v>2</v>
      </c>
      <c r="D4" s="76" t="s">
        <v>3</v>
      </c>
      <c r="E4" s="78" t="s">
        <v>4</v>
      </c>
      <c r="F4" s="79" t="s">
        <v>5</v>
      </c>
    </row>
    <row r="5" spans="1:6" s="80" customFormat="1" x14ac:dyDescent="0.35">
      <c r="A5" s="81"/>
      <c r="B5" s="237"/>
      <c r="C5" s="197"/>
      <c r="D5" s="197"/>
      <c r="E5" s="197"/>
      <c r="F5" s="197"/>
    </row>
    <row r="6" spans="1:6" s="80" customFormat="1" x14ac:dyDescent="0.35">
      <c r="A6" s="81"/>
      <c r="B6" s="104" t="s">
        <v>1031</v>
      </c>
      <c r="C6" s="197"/>
      <c r="D6" s="197"/>
      <c r="E6" s="197"/>
      <c r="F6" s="197"/>
    </row>
    <row r="7" spans="1:6" s="80" customFormat="1" x14ac:dyDescent="0.35">
      <c r="A7" s="81"/>
      <c r="B7" s="237"/>
      <c r="C7" s="197"/>
      <c r="D7" s="197"/>
      <c r="E7" s="197"/>
      <c r="F7" s="197"/>
    </row>
    <row r="8" spans="1:6" s="80" customFormat="1" x14ac:dyDescent="0.35">
      <c r="A8" s="81" t="s">
        <v>798</v>
      </c>
      <c r="B8" s="237" t="s">
        <v>1003</v>
      </c>
      <c r="C8" s="197"/>
      <c r="D8" s="197"/>
      <c r="E8" s="197"/>
      <c r="F8" s="197"/>
    </row>
    <row r="9" spans="1:6" s="80" customFormat="1" x14ac:dyDescent="0.35">
      <c r="A9" s="81"/>
      <c r="B9" s="237"/>
      <c r="C9" s="197"/>
      <c r="D9" s="197"/>
      <c r="E9" s="197"/>
      <c r="F9" s="197"/>
    </row>
    <row r="10" spans="1:6" s="80" customFormat="1" ht="31" x14ac:dyDescent="0.35">
      <c r="A10" s="81" t="s">
        <v>866</v>
      </c>
      <c r="B10" s="240" t="s">
        <v>1032</v>
      </c>
      <c r="C10" s="197" t="s">
        <v>31</v>
      </c>
      <c r="D10" s="197"/>
      <c r="E10" s="197"/>
      <c r="F10" s="239"/>
    </row>
    <row r="11" spans="1:6" s="80" customFormat="1" ht="29" x14ac:dyDescent="0.35">
      <c r="A11" s="81"/>
      <c r="B11" s="241" t="s">
        <v>1033</v>
      </c>
      <c r="C11" s="197"/>
      <c r="D11" s="197"/>
      <c r="E11" s="197"/>
      <c r="F11" s="197"/>
    </row>
    <row r="12" spans="1:6" s="80" customFormat="1" x14ac:dyDescent="0.35">
      <c r="A12" s="81"/>
      <c r="B12" s="241"/>
      <c r="C12" s="197"/>
      <c r="D12" s="197"/>
      <c r="E12" s="197"/>
      <c r="F12" s="197"/>
    </row>
    <row r="13" spans="1:6" s="80" customFormat="1" x14ac:dyDescent="0.35">
      <c r="A13" s="81" t="s">
        <v>863</v>
      </c>
      <c r="B13" s="237" t="s">
        <v>860</v>
      </c>
      <c r="C13" s="197"/>
      <c r="D13" s="197"/>
      <c r="E13" s="197"/>
      <c r="F13" s="197"/>
    </row>
    <row r="14" spans="1:6" s="80" customFormat="1" x14ac:dyDescent="0.35">
      <c r="A14" s="81"/>
      <c r="B14" s="237"/>
      <c r="C14" s="197"/>
      <c r="D14" s="197"/>
      <c r="E14" s="197"/>
      <c r="F14" s="197"/>
    </row>
    <row r="15" spans="1:6" s="80" customFormat="1" ht="31" x14ac:dyDescent="0.35">
      <c r="A15" s="81" t="s">
        <v>864</v>
      </c>
      <c r="B15" s="242" t="s">
        <v>1034</v>
      </c>
      <c r="C15" s="197" t="s">
        <v>31</v>
      </c>
      <c r="D15" s="197"/>
      <c r="E15" s="197"/>
      <c r="F15" s="239"/>
    </row>
    <row r="16" spans="1:6" s="80" customFormat="1" x14ac:dyDescent="0.35">
      <c r="A16" s="81"/>
      <c r="B16" s="236"/>
      <c r="C16" s="197"/>
      <c r="D16" s="197"/>
      <c r="E16" s="197"/>
      <c r="F16" s="197"/>
    </row>
    <row r="17" spans="1:9" s="80" customFormat="1" ht="31" x14ac:dyDescent="0.35">
      <c r="A17" s="81" t="s">
        <v>865</v>
      </c>
      <c r="B17" s="236" t="s">
        <v>1006</v>
      </c>
      <c r="C17" s="197" t="s">
        <v>31</v>
      </c>
      <c r="D17" s="197"/>
      <c r="E17" s="197"/>
      <c r="F17" s="239"/>
    </row>
    <row r="18" spans="1:9" s="80" customFormat="1" x14ac:dyDescent="0.35">
      <c r="A18" s="81"/>
      <c r="B18" s="236"/>
      <c r="C18" s="197"/>
      <c r="D18" s="197"/>
      <c r="E18" s="197"/>
      <c r="F18" s="197"/>
    </row>
    <row r="19" spans="1:9" s="80" customFormat="1" ht="49.5" customHeight="1" x14ac:dyDescent="0.35">
      <c r="A19" s="81" t="s">
        <v>867</v>
      </c>
      <c r="B19" s="236" t="s">
        <v>1004</v>
      </c>
      <c r="C19" s="197" t="s">
        <v>31</v>
      </c>
      <c r="D19" s="197"/>
      <c r="E19" s="197"/>
      <c r="F19" s="239"/>
    </row>
    <row r="20" spans="1:9" s="80" customFormat="1" ht="17.25" customHeight="1" x14ac:dyDescent="0.35">
      <c r="A20" s="81"/>
      <c r="B20" s="236"/>
      <c r="C20" s="197"/>
      <c r="D20" s="197"/>
      <c r="E20" s="197"/>
      <c r="F20" s="197"/>
    </row>
    <row r="21" spans="1:9" s="80" customFormat="1" ht="39" customHeight="1" x14ac:dyDescent="0.35">
      <c r="A21" s="81" t="s">
        <v>868</v>
      </c>
      <c r="B21" s="236" t="s">
        <v>1005</v>
      </c>
      <c r="C21" s="197" t="s">
        <v>31</v>
      </c>
      <c r="D21" s="197"/>
      <c r="E21" s="197"/>
      <c r="F21" s="239"/>
    </row>
    <row r="22" spans="1:9" s="80" customFormat="1" x14ac:dyDescent="0.35">
      <c r="A22" s="81"/>
      <c r="B22" s="236"/>
      <c r="C22" s="197"/>
      <c r="D22" s="197"/>
      <c r="E22" s="197"/>
      <c r="F22" s="197"/>
    </row>
    <row r="23" spans="1:9" s="80" customFormat="1" ht="62" x14ac:dyDescent="0.35">
      <c r="A23" s="81" t="s">
        <v>868</v>
      </c>
      <c r="B23" s="236" t="s">
        <v>862</v>
      </c>
      <c r="C23" s="197" t="s">
        <v>31</v>
      </c>
      <c r="D23" s="197"/>
      <c r="E23" s="197"/>
      <c r="F23" s="239"/>
    </row>
    <row r="24" spans="1:9" s="80" customFormat="1" x14ac:dyDescent="0.35">
      <c r="A24" s="81"/>
      <c r="B24" s="237"/>
      <c r="C24" s="197"/>
      <c r="D24" s="197"/>
      <c r="E24" s="197"/>
      <c r="F24" s="197"/>
    </row>
    <row r="25" spans="1:9" s="80" customFormat="1" x14ac:dyDescent="0.35">
      <c r="A25" s="81"/>
      <c r="B25" s="237" t="s">
        <v>861</v>
      </c>
      <c r="C25" s="197"/>
      <c r="D25" s="197"/>
      <c r="E25" s="197"/>
      <c r="F25" s="197"/>
    </row>
    <row r="26" spans="1:9" s="80" customFormat="1" x14ac:dyDescent="0.35">
      <c r="A26" s="81"/>
      <c r="B26" s="237"/>
      <c r="C26" s="197"/>
      <c r="D26" s="197"/>
      <c r="E26" s="197"/>
      <c r="F26" s="197"/>
    </row>
    <row r="27" spans="1:9" ht="139.5" x14ac:dyDescent="0.35">
      <c r="A27" s="81"/>
      <c r="B27" s="236" t="s">
        <v>738</v>
      </c>
      <c r="C27" s="197"/>
      <c r="D27" s="81"/>
      <c r="E27" s="91"/>
      <c r="F27" s="96"/>
    </row>
    <row r="28" spans="1:9" ht="21" customHeight="1" x14ac:dyDescent="0.35">
      <c r="A28" s="81"/>
      <c r="B28" s="196" t="s">
        <v>6</v>
      </c>
      <c r="C28" s="197"/>
      <c r="D28" s="81"/>
      <c r="E28" s="91"/>
      <c r="F28" s="96"/>
    </row>
    <row r="29" spans="1:9" ht="87" customHeight="1" x14ac:dyDescent="0.35">
      <c r="B29" s="147" t="s">
        <v>769</v>
      </c>
      <c r="C29" s="197"/>
      <c r="D29" s="81"/>
      <c r="E29" s="91"/>
      <c r="F29" s="96"/>
    </row>
    <row r="30" spans="1:9" ht="43.5" customHeight="1" x14ac:dyDescent="0.35">
      <c r="A30" s="81"/>
      <c r="B30" s="199" t="s">
        <v>7</v>
      </c>
      <c r="C30" s="197"/>
      <c r="D30" s="81"/>
      <c r="E30" s="91"/>
      <c r="F30" s="96"/>
    </row>
    <row r="31" spans="1:9" x14ac:dyDescent="0.35">
      <c r="A31" s="198" t="s">
        <v>869</v>
      </c>
      <c r="B31" s="200" t="s">
        <v>8</v>
      </c>
      <c r="C31" s="197" t="s">
        <v>12</v>
      </c>
      <c r="D31" s="81">
        <v>24</v>
      </c>
      <c r="E31" s="201"/>
      <c r="F31" s="96">
        <f>E31*D31</f>
        <v>0</v>
      </c>
      <c r="I31" s="202">
        <f>E31/36</f>
        <v>0</v>
      </c>
    </row>
    <row r="32" spans="1:9" x14ac:dyDescent="0.35">
      <c r="A32" s="198" t="s">
        <v>997</v>
      </c>
      <c r="B32" s="200" t="s">
        <v>9</v>
      </c>
      <c r="C32" s="197" t="s">
        <v>12</v>
      </c>
      <c r="D32" s="81">
        <v>24</v>
      </c>
      <c r="E32" s="201"/>
      <c r="F32" s="96">
        <f>E32*D32</f>
        <v>0</v>
      </c>
    </row>
    <row r="33" spans="1:6" ht="39.75" customHeight="1" x14ac:dyDescent="0.35">
      <c r="A33" s="198"/>
      <c r="B33" s="199" t="s">
        <v>10</v>
      </c>
      <c r="C33" s="197"/>
      <c r="D33" s="81"/>
      <c r="E33" s="91"/>
      <c r="F33" s="96">
        <f>E33*D33</f>
        <v>0</v>
      </c>
    </row>
    <row r="34" spans="1:6" x14ac:dyDescent="0.35">
      <c r="A34" s="198" t="s">
        <v>998</v>
      </c>
      <c r="B34" s="200" t="s">
        <v>11</v>
      </c>
      <c r="C34" s="197" t="s">
        <v>12</v>
      </c>
      <c r="D34" s="81">
        <v>240</v>
      </c>
      <c r="E34" s="201"/>
      <c r="F34" s="96">
        <f>E34*D34</f>
        <v>0</v>
      </c>
    </row>
    <row r="35" spans="1:6" x14ac:dyDescent="0.35">
      <c r="A35" s="198" t="s">
        <v>999</v>
      </c>
      <c r="B35" s="200" t="s">
        <v>13</v>
      </c>
      <c r="C35" s="197" t="s">
        <v>12</v>
      </c>
      <c r="D35" s="81">
        <v>240</v>
      </c>
      <c r="E35" s="201"/>
      <c r="F35" s="96">
        <f>E35*D35</f>
        <v>0</v>
      </c>
    </row>
    <row r="36" spans="1:6" ht="31" x14ac:dyDescent="0.35">
      <c r="A36" s="198"/>
      <c r="B36" s="203" t="s">
        <v>14</v>
      </c>
      <c r="C36" s="197"/>
      <c r="D36" s="81"/>
      <c r="E36" s="91"/>
      <c r="F36" s="96"/>
    </row>
    <row r="37" spans="1:6" x14ac:dyDescent="0.35">
      <c r="A37" s="198"/>
      <c r="B37" s="203"/>
      <c r="C37" s="197"/>
      <c r="D37" s="81"/>
      <c r="E37" s="91"/>
      <c r="F37" s="96"/>
    </row>
    <row r="38" spans="1:6" x14ac:dyDescent="0.35">
      <c r="A38" s="198"/>
      <c r="B38" s="196" t="s">
        <v>15</v>
      </c>
      <c r="C38" s="197"/>
      <c r="D38" s="81"/>
      <c r="E38" s="91"/>
      <c r="F38" s="96"/>
    </row>
    <row r="39" spans="1:6" ht="77.5" x14ac:dyDescent="0.35">
      <c r="A39" s="198" t="s">
        <v>1000</v>
      </c>
      <c r="B39" s="200" t="s">
        <v>771</v>
      </c>
      <c r="C39" s="197" t="s">
        <v>16</v>
      </c>
      <c r="D39" s="81">
        <v>1</v>
      </c>
      <c r="E39" s="91"/>
      <c r="F39" s="96">
        <f>E39*D39</f>
        <v>0</v>
      </c>
    </row>
    <row r="40" spans="1:6" x14ac:dyDescent="0.35">
      <c r="A40" s="198"/>
      <c r="B40" s="200"/>
      <c r="C40" s="197"/>
      <c r="D40" s="81"/>
      <c r="E40" s="91"/>
      <c r="F40" s="96"/>
    </row>
    <row r="41" spans="1:6" ht="31" x14ac:dyDescent="0.35">
      <c r="A41" s="81"/>
      <c r="B41" s="196" t="s">
        <v>17</v>
      </c>
      <c r="C41" s="197"/>
      <c r="D41" s="81"/>
      <c r="E41" s="91"/>
      <c r="F41" s="96"/>
    </row>
    <row r="42" spans="1:6" x14ac:dyDescent="0.35">
      <c r="A42" s="81"/>
      <c r="B42" s="196" t="s">
        <v>18</v>
      </c>
      <c r="C42" s="197"/>
      <c r="D42" s="81"/>
      <c r="E42" s="91"/>
      <c r="F42" s="96"/>
    </row>
    <row r="43" spans="1:6" ht="66" customHeight="1" x14ac:dyDescent="0.35">
      <c r="A43" s="198" t="s">
        <v>1001</v>
      </c>
      <c r="B43" s="200" t="s">
        <v>19</v>
      </c>
      <c r="C43" s="197" t="s">
        <v>16</v>
      </c>
      <c r="D43" s="81">
        <v>1</v>
      </c>
      <c r="E43" s="91"/>
      <c r="F43" s="96">
        <f>E43*D43</f>
        <v>0</v>
      </c>
    </row>
    <row r="44" spans="1:6" x14ac:dyDescent="0.35">
      <c r="A44" s="81"/>
      <c r="B44" s="200"/>
      <c r="C44" s="197"/>
      <c r="D44" s="81"/>
      <c r="E44" s="91"/>
      <c r="F44" s="96"/>
    </row>
    <row r="45" spans="1:6" x14ac:dyDescent="0.35">
      <c r="A45" s="81"/>
      <c r="B45" s="200"/>
      <c r="C45" s="197"/>
      <c r="D45" s="81"/>
      <c r="E45" s="91"/>
      <c r="F45" s="96"/>
    </row>
    <row r="46" spans="1:6" s="10" customFormat="1" x14ac:dyDescent="0.35">
      <c r="A46" s="290" t="s">
        <v>608</v>
      </c>
      <c r="B46" s="290"/>
      <c r="C46" s="290"/>
      <c r="D46" s="290"/>
      <c r="E46" s="290"/>
      <c r="F46" s="227">
        <f>SUM(F8:F45)</f>
        <v>0</v>
      </c>
    </row>
    <row r="47" spans="1:6" s="53" customFormat="1" x14ac:dyDescent="0.35">
      <c r="A47" s="290" t="s">
        <v>609</v>
      </c>
      <c r="B47" s="290"/>
      <c r="C47" s="290"/>
      <c r="D47" s="290"/>
      <c r="E47" s="290"/>
      <c r="F47" s="227">
        <f>F46</f>
        <v>0</v>
      </c>
    </row>
    <row r="48" spans="1:6" x14ac:dyDescent="0.35">
      <c r="A48" s="81"/>
      <c r="B48" s="196" t="s">
        <v>22</v>
      </c>
      <c r="C48" s="197"/>
      <c r="D48" s="81"/>
      <c r="E48" s="91"/>
      <c r="F48" s="96"/>
    </row>
    <row r="49" spans="1:9" ht="139.5" x14ac:dyDescent="0.35">
      <c r="A49" s="81" t="s">
        <v>874</v>
      </c>
      <c r="B49" s="200" t="s">
        <v>772</v>
      </c>
      <c r="C49" s="204" t="s">
        <v>743</v>
      </c>
      <c r="D49" s="81">
        <v>36</v>
      </c>
      <c r="E49" s="91"/>
      <c r="F49" s="96">
        <f>E49*D49</f>
        <v>0</v>
      </c>
    </row>
    <row r="50" spans="1:9" x14ac:dyDescent="0.35">
      <c r="A50" s="81"/>
      <c r="B50" s="200"/>
      <c r="C50" s="204"/>
      <c r="D50" s="81"/>
      <c r="E50" s="91"/>
      <c r="F50" s="96"/>
    </row>
    <row r="51" spans="1:9" ht="46.5" x14ac:dyDescent="0.35">
      <c r="A51" s="81" t="s">
        <v>875</v>
      </c>
      <c r="B51" s="200" t="s">
        <v>276</v>
      </c>
      <c r="C51" s="204" t="s">
        <v>24</v>
      </c>
      <c r="D51" s="96">
        <v>144000</v>
      </c>
      <c r="E51" s="91"/>
      <c r="F51" s="96">
        <f>E51*D51</f>
        <v>0</v>
      </c>
      <c r="I51" s="75">
        <f>36*4000</f>
        <v>144000</v>
      </c>
    </row>
    <row r="52" spans="1:9" x14ac:dyDescent="0.35">
      <c r="A52" s="81"/>
      <c r="B52" s="200"/>
      <c r="C52" s="204"/>
      <c r="D52" s="96"/>
      <c r="E52" s="91"/>
      <c r="F52" s="96"/>
    </row>
    <row r="53" spans="1:9" ht="155" x14ac:dyDescent="0.35">
      <c r="A53" s="81" t="s">
        <v>991</v>
      </c>
      <c r="B53" s="200" t="s">
        <v>773</v>
      </c>
      <c r="C53" s="204" t="s">
        <v>23</v>
      </c>
      <c r="D53" s="81">
        <f>36*3</f>
        <v>108</v>
      </c>
      <c r="E53" s="91"/>
      <c r="F53" s="96">
        <f>E53*D53</f>
        <v>0</v>
      </c>
      <c r="H53" s="75">
        <f>3*36</f>
        <v>108</v>
      </c>
    </row>
    <row r="54" spans="1:9" x14ac:dyDescent="0.35">
      <c r="A54" s="191"/>
      <c r="B54" s="200"/>
      <c r="C54" s="204"/>
      <c r="D54" s="81"/>
      <c r="E54" s="91"/>
      <c r="F54" s="96"/>
    </row>
    <row r="55" spans="1:9" ht="46.5" x14ac:dyDescent="0.35">
      <c r="A55" s="81" t="s">
        <v>992</v>
      </c>
      <c r="B55" s="200" t="s">
        <v>275</v>
      </c>
      <c r="C55" s="204" t="s">
        <v>24</v>
      </c>
      <c r="D55" s="96">
        <f>36*4000*3</f>
        <v>432000</v>
      </c>
      <c r="E55" s="91"/>
      <c r="F55" s="96">
        <f>E55*D55</f>
        <v>0</v>
      </c>
    </row>
    <row r="56" spans="1:9" x14ac:dyDescent="0.35">
      <c r="A56" s="81"/>
      <c r="B56" s="200"/>
      <c r="C56" s="204"/>
      <c r="D56" s="96"/>
      <c r="E56" s="91"/>
      <c r="F56" s="96"/>
    </row>
    <row r="57" spans="1:9" x14ac:dyDescent="0.35">
      <c r="A57" s="81"/>
      <c r="B57" s="196" t="s">
        <v>774</v>
      </c>
      <c r="C57" s="197"/>
      <c r="D57" s="81"/>
      <c r="E57" s="91"/>
      <c r="F57" s="96"/>
    </row>
    <row r="58" spans="1:9" ht="77.5" x14ac:dyDescent="0.35">
      <c r="A58" s="81" t="s">
        <v>871</v>
      </c>
      <c r="B58" s="200" t="s">
        <v>746</v>
      </c>
      <c r="C58" s="204" t="s">
        <v>31</v>
      </c>
      <c r="D58" s="81">
        <v>1</v>
      </c>
      <c r="E58" s="91"/>
      <c r="F58" s="96">
        <f>E58*D58</f>
        <v>0</v>
      </c>
    </row>
    <row r="59" spans="1:9" x14ac:dyDescent="0.35">
      <c r="A59" s="81"/>
      <c r="B59" s="200"/>
      <c r="C59" s="204"/>
      <c r="D59" s="81"/>
      <c r="E59" s="91"/>
      <c r="F59" s="96"/>
    </row>
    <row r="60" spans="1:9" ht="77.5" x14ac:dyDescent="0.35">
      <c r="A60" s="198" t="s">
        <v>870</v>
      </c>
      <c r="B60" s="200" t="s">
        <v>770</v>
      </c>
      <c r="C60" s="197" t="s">
        <v>16</v>
      </c>
      <c r="D60" s="81">
        <v>1</v>
      </c>
      <c r="E60" s="91"/>
      <c r="F60" s="96">
        <f>E60*D60</f>
        <v>0</v>
      </c>
    </row>
    <row r="61" spans="1:9" x14ac:dyDescent="0.35">
      <c r="A61" s="81"/>
      <c r="B61" s="200"/>
      <c r="C61" s="197"/>
      <c r="D61" s="81"/>
      <c r="E61" s="91"/>
      <c r="F61" s="96"/>
    </row>
    <row r="62" spans="1:9" x14ac:dyDescent="0.35">
      <c r="A62" s="81"/>
      <c r="B62" s="200"/>
      <c r="C62" s="197"/>
      <c r="D62" s="81"/>
      <c r="E62" s="91"/>
      <c r="F62" s="96"/>
    </row>
    <row r="63" spans="1:9" ht="31" x14ac:dyDescent="0.35">
      <c r="A63" s="81"/>
      <c r="B63" s="196" t="s">
        <v>20</v>
      </c>
      <c r="C63" s="197"/>
      <c r="D63" s="81"/>
      <c r="E63" s="91"/>
      <c r="F63" s="96"/>
    </row>
    <row r="64" spans="1:9" ht="77.5" x14ac:dyDescent="0.35">
      <c r="A64" s="81" t="s">
        <v>872</v>
      </c>
      <c r="B64" s="200" t="s">
        <v>739</v>
      </c>
      <c r="C64" s="197" t="s">
        <v>16</v>
      </c>
      <c r="D64" s="81">
        <v>1</v>
      </c>
      <c r="E64" s="91"/>
      <c r="F64" s="96">
        <f>E64*D64</f>
        <v>0</v>
      </c>
    </row>
    <row r="65" spans="1:6" x14ac:dyDescent="0.35">
      <c r="A65" s="81"/>
      <c r="B65" s="200"/>
      <c r="C65" s="197"/>
      <c r="D65" s="81"/>
      <c r="E65" s="91"/>
      <c r="F65" s="96"/>
    </row>
    <row r="66" spans="1:6" x14ac:dyDescent="0.35">
      <c r="A66" s="81"/>
      <c r="B66" s="196" t="s">
        <v>21</v>
      </c>
      <c r="C66" s="197"/>
      <c r="D66" s="81"/>
      <c r="E66" s="91"/>
      <c r="F66" s="96"/>
    </row>
    <row r="67" spans="1:6" ht="77.5" x14ac:dyDescent="0.35">
      <c r="A67" s="81" t="s">
        <v>873</v>
      </c>
      <c r="B67" s="200" t="s">
        <v>740</v>
      </c>
      <c r="C67" s="197" t="s">
        <v>16</v>
      </c>
      <c r="D67" s="81">
        <v>1</v>
      </c>
      <c r="E67" s="91"/>
      <c r="F67" s="96">
        <f>E67*D67</f>
        <v>0</v>
      </c>
    </row>
    <row r="68" spans="1:6" x14ac:dyDescent="0.35">
      <c r="A68" s="81"/>
      <c r="B68" s="200"/>
      <c r="C68" s="204"/>
      <c r="D68" s="81"/>
      <c r="E68" s="91"/>
      <c r="F68" s="96"/>
    </row>
    <row r="69" spans="1:6" x14ac:dyDescent="0.35">
      <c r="A69" s="81"/>
      <c r="B69" s="200" t="s">
        <v>277</v>
      </c>
      <c r="C69" s="197" t="s">
        <v>25</v>
      </c>
      <c r="D69" s="81"/>
      <c r="E69" s="205"/>
      <c r="F69" s="96">
        <f>E69*SUM(F55:F58)</f>
        <v>0</v>
      </c>
    </row>
    <row r="70" spans="1:6" ht="46.5" x14ac:dyDescent="0.35">
      <c r="A70" s="81" t="s">
        <v>977</v>
      </c>
      <c r="B70" s="147" t="s">
        <v>26</v>
      </c>
      <c r="C70" s="204"/>
      <c r="D70" s="81"/>
      <c r="E70" s="91"/>
      <c r="F70" s="96"/>
    </row>
    <row r="71" spans="1:6" x14ac:dyDescent="0.35">
      <c r="A71" s="81"/>
      <c r="B71" s="146" t="s">
        <v>365</v>
      </c>
      <c r="C71" s="206" t="s">
        <v>27</v>
      </c>
      <c r="D71" s="81">
        <f>2*24</f>
        <v>48</v>
      </c>
      <c r="E71" s="201"/>
      <c r="F71" s="96">
        <f>E71*D71</f>
        <v>0</v>
      </c>
    </row>
    <row r="72" spans="1:6" x14ac:dyDescent="0.35">
      <c r="A72" s="81"/>
      <c r="B72" s="146" t="s">
        <v>366</v>
      </c>
      <c r="C72" s="206" t="s">
        <v>27</v>
      </c>
      <c r="D72" s="81">
        <v>24</v>
      </c>
      <c r="E72" s="201"/>
      <c r="F72" s="96">
        <f t="shared" ref="F72:F78" si="0">E72*D72</f>
        <v>0</v>
      </c>
    </row>
    <row r="73" spans="1:6" x14ac:dyDescent="0.35">
      <c r="A73" s="81"/>
      <c r="B73" s="146" t="s">
        <v>367</v>
      </c>
      <c r="C73" s="206" t="s">
        <v>27</v>
      </c>
      <c r="D73" s="81">
        <v>48</v>
      </c>
      <c r="E73" s="201"/>
      <c r="F73" s="96">
        <f t="shared" si="0"/>
        <v>0</v>
      </c>
    </row>
    <row r="74" spans="1:6" x14ac:dyDescent="0.35">
      <c r="A74" s="81"/>
      <c r="B74" s="146" t="s">
        <v>368</v>
      </c>
      <c r="C74" s="206" t="s">
        <v>27</v>
      </c>
      <c r="D74" s="81">
        <v>24</v>
      </c>
      <c r="E74" s="201"/>
      <c r="F74" s="96">
        <f t="shared" si="0"/>
        <v>0</v>
      </c>
    </row>
    <row r="75" spans="1:6" x14ac:dyDescent="0.35">
      <c r="A75" s="81"/>
      <c r="B75" s="146" t="s">
        <v>369</v>
      </c>
      <c r="C75" s="206" t="s">
        <v>27</v>
      </c>
      <c r="D75" s="81">
        <v>24</v>
      </c>
      <c r="E75" s="201"/>
      <c r="F75" s="96">
        <f t="shared" si="0"/>
        <v>0</v>
      </c>
    </row>
    <row r="76" spans="1:6" x14ac:dyDescent="0.35">
      <c r="A76" s="81"/>
      <c r="B76" s="146" t="s">
        <v>370</v>
      </c>
      <c r="C76" s="206" t="s">
        <v>27</v>
      </c>
      <c r="D76" s="81">
        <v>48</v>
      </c>
      <c r="E76" s="201"/>
      <c r="F76" s="96">
        <f t="shared" si="0"/>
        <v>0</v>
      </c>
    </row>
    <row r="77" spans="1:6" x14ac:dyDescent="0.35">
      <c r="A77" s="81"/>
      <c r="B77" s="146" t="s">
        <v>371</v>
      </c>
      <c r="C77" s="206" t="s">
        <v>27</v>
      </c>
      <c r="D77" s="81">
        <v>48</v>
      </c>
      <c r="E77" s="201"/>
      <c r="F77" s="96">
        <f t="shared" si="0"/>
        <v>0</v>
      </c>
    </row>
    <row r="78" spans="1:6" x14ac:dyDescent="0.35">
      <c r="A78" s="81"/>
      <c r="B78" s="146" t="s">
        <v>372</v>
      </c>
      <c r="C78" s="206" t="s">
        <v>27</v>
      </c>
      <c r="D78" s="81">
        <v>96</v>
      </c>
      <c r="E78" s="201"/>
      <c r="F78" s="96">
        <f t="shared" si="0"/>
        <v>0</v>
      </c>
    </row>
    <row r="79" spans="1:6" x14ac:dyDescent="0.35">
      <c r="A79" s="81"/>
      <c r="B79" s="146"/>
      <c r="C79" s="206"/>
      <c r="D79" s="81"/>
      <c r="E79" s="201"/>
      <c r="F79" s="96"/>
    </row>
    <row r="80" spans="1:6" ht="31" x14ac:dyDescent="0.35">
      <c r="A80" s="81" t="s">
        <v>978</v>
      </c>
      <c r="B80" s="147" t="s">
        <v>278</v>
      </c>
      <c r="C80" s="204" t="s">
        <v>25</v>
      </c>
      <c r="D80" s="81"/>
      <c r="E80" s="205">
        <v>0.15</v>
      </c>
      <c r="F80" s="96">
        <f>E80*SUM(F71:F78)</f>
        <v>0</v>
      </c>
    </row>
    <row r="81" spans="1:6" ht="16" thickBot="1" x14ac:dyDescent="0.4">
      <c r="A81" s="207"/>
      <c r="B81" s="147"/>
      <c r="C81" s="204"/>
      <c r="D81" s="81"/>
      <c r="E81" s="205"/>
      <c r="F81" s="96"/>
    </row>
    <row r="82" spans="1:6" s="10" customFormat="1" ht="16" thickBot="1" x14ac:dyDescent="0.4">
      <c r="A82" s="291" t="s">
        <v>608</v>
      </c>
      <c r="B82" s="291"/>
      <c r="C82" s="291"/>
      <c r="D82" s="291"/>
      <c r="E82" s="291"/>
      <c r="F82" s="252">
        <f>SUM(F47:F80)</f>
        <v>0</v>
      </c>
    </row>
    <row r="83" spans="1:6" s="53" customFormat="1" ht="16" thickBot="1" x14ac:dyDescent="0.4">
      <c r="A83" s="291" t="s">
        <v>609</v>
      </c>
      <c r="B83" s="291"/>
      <c r="C83" s="291"/>
      <c r="D83" s="291"/>
      <c r="E83" s="291"/>
      <c r="F83" s="252">
        <f>F82</f>
        <v>0</v>
      </c>
    </row>
    <row r="84" spans="1:6" ht="93" x14ac:dyDescent="0.35">
      <c r="A84" s="81" t="s">
        <v>979</v>
      </c>
      <c r="B84" s="147" t="s">
        <v>754</v>
      </c>
      <c r="C84" s="204" t="s">
        <v>12</v>
      </c>
      <c r="D84" s="208">
        <v>24</v>
      </c>
      <c r="E84" s="91"/>
      <c r="F84" s="96">
        <f>E84*D84</f>
        <v>0</v>
      </c>
    </row>
    <row r="85" spans="1:6" x14ac:dyDescent="0.35">
      <c r="A85" s="207"/>
      <c r="B85" s="147"/>
      <c r="C85" s="204"/>
      <c r="D85" s="208"/>
      <c r="E85" s="91"/>
      <c r="F85" s="96"/>
    </row>
    <row r="86" spans="1:6" ht="31" x14ac:dyDescent="0.35">
      <c r="A86" s="81" t="s">
        <v>980</v>
      </c>
      <c r="B86" s="147" t="s">
        <v>279</v>
      </c>
      <c r="C86" s="206" t="s">
        <v>25</v>
      </c>
      <c r="D86" s="208">
        <v>1</v>
      </c>
      <c r="E86" s="205"/>
      <c r="F86" s="96">
        <f>E86*F84</f>
        <v>0</v>
      </c>
    </row>
    <row r="87" spans="1:6" x14ac:dyDescent="0.35">
      <c r="A87" s="207"/>
      <c r="B87" s="147"/>
      <c r="C87" s="206"/>
      <c r="D87" s="208"/>
      <c r="E87" s="205"/>
      <c r="F87" s="96"/>
    </row>
    <row r="88" spans="1:6" ht="124" x14ac:dyDescent="0.35">
      <c r="A88" s="81" t="s">
        <v>981</v>
      </c>
      <c r="B88" s="95" t="s">
        <v>775</v>
      </c>
      <c r="C88" s="204" t="s">
        <v>31</v>
      </c>
      <c r="D88" s="96">
        <v>1</v>
      </c>
      <c r="E88" s="91"/>
      <c r="F88" s="96">
        <f>E88*D88</f>
        <v>0</v>
      </c>
    </row>
    <row r="89" spans="1:6" x14ac:dyDescent="0.35">
      <c r="A89" s="191"/>
      <c r="B89" s="95"/>
      <c r="C89" s="204"/>
      <c r="D89" s="96"/>
      <c r="E89" s="91"/>
      <c r="F89" s="96"/>
    </row>
    <row r="90" spans="1:6" x14ac:dyDescent="0.35">
      <c r="A90" s="81" t="s">
        <v>982</v>
      </c>
      <c r="B90" s="200" t="s">
        <v>280</v>
      </c>
      <c r="C90" s="197" t="s">
        <v>25</v>
      </c>
      <c r="D90" s="81">
        <v>1</v>
      </c>
      <c r="E90" s="205"/>
      <c r="F90" s="96">
        <f>E90*F88</f>
        <v>0</v>
      </c>
    </row>
    <row r="91" spans="1:6" x14ac:dyDescent="0.35">
      <c r="A91" s="81"/>
      <c r="B91" s="200"/>
      <c r="C91" s="197"/>
      <c r="D91" s="81"/>
      <c r="E91" s="205"/>
      <c r="F91" s="96"/>
    </row>
    <row r="92" spans="1:6" ht="46.5" x14ac:dyDescent="0.35">
      <c r="A92" s="81" t="s">
        <v>983</v>
      </c>
      <c r="B92" s="147" t="s">
        <v>776</v>
      </c>
      <c r="C92" s="206" t="s">
        <v>31</v>
      </c>
      <c r="D92" s="208">
        <v>1</v>
      </c>
      <c r="E92" s="91"/>
      <c r="F92" s="96">
        <f>E92*D92</f>
        <v>0</v>
      </c>
    </row>
    <row r="93" spans="1:6" x14ac:dyDescent="0.35">
      <c r="A93" s="207"/>
      <c r="B93" s="147"/>
      <c r="C93" s="206"/>
      <c r="D93" s="208"/>
      <c r="E93" s="91"/>
      <c r="F93" s="96"/>
    </row>
    <row r="94" spans="1:6" ht="31" x14ac:dyDescent="0.35">
      <c r="A94" s="81" t="s">
        <v>984</v>
      </c>
      <c r="B94" s="147" t="s">
        <v>281</v>
      </c>
      <c r="C94" s="206" t="s">
        <v>25</v>
      </c>
      <c r="D94" s="208">
        <f>E92</f>
        <v>0</v>
      </c>
      <c r="E94" s="205">
        <v>0.15</v>
      </c>
      <c r="F94" s="96">
        <f>E94*F92</f>
        <v>0</v>
      </c>
    </row>
    <row r="95" spans="1:6" x14ac:dyDescent="0.35">
      <c r="A95" s="207"/>
      <c r="B95" s="147"/>
      <c r="C95" s="206"/>
      <c r="D95" s="208"/>
      <c r="E95" s="205"/>
      <c r="F95" s="96"/>
    </row>
    <row r="96" spans="1:6" x14ac:dyDescent="0.35">
      <c r="A96" s="198"/>
      <c r="B96" s="147"/>
      <c r="C96" s="206"/>
      <c r="D96" s="208"/>
      <c r="E96" s="91"/>
      <c r="F96" s="96"/>
    </row>
    <row r="97" spans="1:6" ht="93" x14ac:dyDescent="0.35">
      <c r="A97" s="81" t="s">
        <v>985</v>
      </c>
      <c r="B97" s="147" t="s">
        <v>777</v>
      </c>
      <c r="C97" s="206" t="s">
        <v>31</v>
      </c>
      <c r="D97" s="208">
        <v>1</v>
      </c>
      <c r="E97" s="91"/>
      <c r="F97" s="96">
        <f>E97*D97</f>
        <v>0</v>
      </c>
    </row>
    <row r="98" spans="1:6" x14ac:dyDescent="0.35">
      <c r="A98" s="198"/>
      <c r="B98" s="147"/>
      <c r="C98" s="206"/>
      <c r="D98" s="208"/>
      <c r="E98" s="91"/>
      <c r="F98" s="96"/>
    </row>
    <row r="99" spans="1:6" ht="31" x14ac:dyDescent="0.35">
      <c r="A99" s="81" t="s">
        <v>986</v>
      </c>
      <c r="B99" s="147" t="s">
        <v>282</v>
      </c>
      <c r="C99" s="206" t="s">
        <v>25</v>
      </c>
      <c r="D99" s="208">
        <v>1</v>
      </c>
      <c r="E99" s="205">
        <v>0.15</v>
      </c>
      <c r="F99" s="96">
        <f>E99*F97</f>
        <v>0</v>
      </c>
    </row>
    <row r="100" spans="1:6" x14ac:dyDescent="0.35">
      <c r="A100" s="81"/>
      <c r="B100" s="127"/>
      <c r="C100" s="197"/>
      <c r="D100" s="81"/>
      <c r="E100" s="91"/>
      <c r="F100" s="96"/>
    </row>
    <row r="101" spans="1:6" ht="124" x14ac:dyDescent="0.35">
      <c r="A101" s="81" t="s">
        <v>987</v>
      </c>
      <c r="B101" s="147" t="s">
        <v>755</v>
      </c>
      <c r="C101" s="206" t="s">
        <v>28</v>
      </c>
      <c r="D101" s="208">
        <v>2000</v>
      </c>
      <c r="E101" s="91"/>
      <c r="F101" s="96">
        <f>E101*D101</f>
        <v>0</v>
      </c>
    </row>
    <row r="102" spans="1:6" x14ac:dyDescent="0.35">
      <c r="A102" s="198"/>
      <c r="B102" s="147"/>
      <c r="C102" s="206"/>
      <c r="D102" s="208"/>
      <c r="E102" s="91"/>
      <c r="F102" s="96"/>
    </row>
    <row r="103" spans="1:6" ht="31" x14ac:dyDescent="0.35">
      <c r="A103" s="81" t="s">
        <v>988</v>
      </c>
      <c r="B103" s="147" t="s">
        <v>283</v>
      </c>
      <c r="C103" s="206" t="s">
        <v>25</v>
      </c>
      <c r="D103" s="208">
        <v>1</v>
      </c>
      <c r="E103" s="205">
        <v>0.15</v>
      </c>
      <c r="F103" s="96">
        <f>E103*F101</f>
        <v>0</v>
      </c>
    </row>
    <row r="104" spans="1:6" x14ac:dyDescent="0.35">
      <c r="A104" s="81"/>
      <c r="B104" s="127"/>
      <c r="C104" s="197"/>
      <c r="D104" s="81"/>
      <c r="E104" s="91"/>
      <c r="F104" s="96"/>
    </row>
    <row r="105" spans="1:6" ht="46.5" x14ac:dyDescent="0.35">
      <c r="A105" s="207" t="s">
        <v>989</v>
      </c>
      <c r="B105" s="147" t="s">
        <v>29</v>
      </c>
      <c r="C105" s="206" t="s">
        <v>30</v>
      </c>
      <c r="D105" s="208">
        <v>2</v>
      </c>
      <c r="E105" s="91"/>
      <c r="F105" s="96">
        <f>E105*D105</f>
        <v>0</v>
      </c>
    </row>
    <row r="106" spans="1:6" x14ac:dyDescent="0.35">
      <c r="A106" s="81"/>
      <c r="B106" s="127"/>
      <c r="C106" s="197"/>
      <c r="D106" s="81"/>
      <c r="E106" s="91"/>
      <c r="F106" s="96"/>
    </row>
    <row r="107" spans="1:6" ht="77.25" customHeight="1" x14ac:dyDescent="0.35">
      <c r="A107" s="207" t="s">
        <v>990</v>
      </c>
      <c r="B107" s="147" t="s">
        <v>778</v>
      </c>
      <c r="C107" s="206" t="s">
        <v>690</v>
      </c>
      <c r="D107" s="206">
        <v>1400</v>
      </c>
      <c r="E107" s="91"/>
      <c r="F107" s="96">
        <f>E107*D107</f>
        <v>0</v>
      </c>
    </row>
    <row r="108" spans="1:6" x14ac:dyDescent="0.35">
      <c r="A108" s="81"/>
      <c r="B108" s="127"/>
      <c r="C108" s="197"/>
      <c r="D108" s="81"/>
      <c r="E108" s="91"/>
      <c r="F108" s="96"/>
    </row>
    <row r="109" spans="1:6" ht="46.5" x14ac:dyDescent="0.35">
      <c r="A109" s="207" t="s">
        <v>1002</v>
      </c>
      <c r="B109" s="147" t="s">
        <v>747</v>
      </c>
      <c r="C109" s="197" t="s">
        <v>349</v>
      </c>
      <c r="D109" s="81">
        <v>1</v>
      </c>
      <c r="E109" s="91"/>
      <c r="F109" s="96">
        <f>E109*D109</f>
        <v>0</v>
      </c>
    </row>
    <row r="110" spans="1:6" x14ac:dyDescent="0.35">
      <c r="A110" s="81"/>
      <c r="B110" s="127"/>
      <c r="C110" s="197"/>
      <c r="D110" s="81"/>
      <c r="E110" s="91"/>
      <c r="F110" s="96"/>
    </row>
    <row r="111" spans="1:6" x14ac:dyDescent="0.35">
      <c r="A111" s="81"/>
      <c r="B111" s="127"/>
      <c r="C111" s="197"/>
      <c r="D111" s="81"/>
      <c r="E111" s="91"/>
      <c r="F111" s="96"/>
    </row>
    <row r="112" spans="1:6" s="36" customFormat="1" ht="16" thickBot="1" x14ac:dyDescent="0.4">
      <c r="A112" s="98"/>
      <c r="B112" s="209"/>
      <c r="C112" s="206"/>
      <c r="D112" s="98"/>
      <c r="E112" s="210"/>
      <c r="F112" s="201"/>
    </row>
    <row r="113" spans="1:6" ht="16" thickBot="1" x14ac:dyDescent="0.4">
      <c r="A113" s="289" t="s">
        <v>40</v>
      </c>
      <c r="B113" s="289"/>
      <c r="C113" s="211"/>
      <c r="D113" s="108"/>
      <c r="E113" s="212"/>
      <c r="F113" s="213">
        <f>SUM(F83:F112)</f>
        <v>0</v>
      </c>
    </row>
  </sheetData>
  <mergeCells count="8">
    <mergeCell ref="A113:B113"/>
    <mergeCell ref="A47:E47"/>
    <mergeCell ref="A83:E83"/>
    <mergeCell ref="A82:E82"/>
    <mergeCell ref="A1:F1"/>
    <mergeCell ref="A2:F2"/>
    <mergeCell ref="A3:F3"/>
    <mergeCell ref="A46:E46"/>
  </mergeCells>
  <phoneticPr fontId="2" type="noConversion"/>
  <printOptions horizontalCentered="1" verticalCentered="1"/>
  <pageMargins left="0.45" right="0.45" top="0.5" bottom="0.5" header="0.3" footer="0.3"/>
  <pageSetup paperSize="9" scale="46" orientation="portrait" r:id="rId1"/>
  <headerFooter>
    <oddHeader xml:space="preserve">&amp;CPROPOSED REHABILITATION AND EXTENSION OF PELELEZA JETTY </oddHeader>
    <oddFooter>&amp;R&amp;P</oddFooter>
  </headerFooter>
  <rowBreaks count="3" manualBreakCount="3">
    <brk id="45" max="5" man="1"/>
    <brk id="46" min="2" max="5" man="1"/>
    <brk id="82" min="2"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B9CF-BC45-476C-AE9C-BECAB4559CEA}">
  <dimension ref="A1:F101"/>
  <sheetViews>
    <sheetView view="pageBreakPreview" topLeftCell="A12" zoomScaleNormal="78" zoomScaleSheetLayoutView="100" zoomScalePageLayoutView="80" workbookViewId="0">
      <selection activeCell="I13" sqref="I13"/>
    </sheetView>
  </sheetViews>
  <sheetFormatPr defaultColWidth="9.1796875" defaultRowHeight="15.5" x14ac:dyDescent="0.35"/>
  <cols>
    <col min="1" max="1" width="18.81640625" style="75" customWidth="1"/>
    <col min="2" max="2" width="62" style="92" customWidth="1"/>
    <col min="3" max="3" width="8.81640625" style="75" customWidth="1"/>
    <col min="4" max="4" width="16.453125" style="75" customWidth="1"/>
    <col min="5" max="5" width="15.81640625" style="84" customWidth="1"/>
    <col min="6" max="6" width="20.7265625" style="93" customWidth="1"/>
    <col min="7" max="7" width="18.7265625" style="75" customWidth="1"/>
    <col min="8" max="11" width="9.1796875" style="75"/>
    <col min="12" max="12" width="20.7265625" style="75" customWidth="1"/>
    <col min="13" max="16384" width="9.1796875" style="75"/>
  </cols>
  <sheetData>
    <row r="1" spans="1:6" ht="16" thickBot="1" x14ac:dyDescent="0.4">
      <c r="A1" s="281" t="s">
        <v>742</v>
      </c>
      <c r="B1" s="282"/>
      <c r="C1" s="282"/>
      <c r="D1" s="282"/>
      <c r="E1" s="282"/>
      <c r="F1" s="283"/>
    </row>
    <row r="2" spans="1:6" ht="16" thickBot="1" x14ac:dyDescent="0.4">
      <c r="A2" s="281"/>
      <c r="B2" s="282"/>
      <c r="C2" s="282"/>
      <c r="D2" s="282"/>
      <c r="E2" s="282"/>
      <c r="F2" s="283"/>
    </row>
    <row r="3" spans="1:6" ht="16" thickBot="1" x14ac:dyDescent="0.4">
      <c r="A3" s="281" t="s">
        <v>691</v>
      </c>
      <c r="B3" s="282"/>
      <c r="C3" s="282"/>
      <c r="D3" s="282"/>
      <c r="E3" s="282"/>
      <c r="F3" s="283"/>
    </row>
    <row r="4" spans="1:6" ht="16" thickBot="1" x14ac:dyDescent="0.4">
      <c r="A4" s="76" t="s">
        <v>0</v>
      </c>
      <c r="B4" s="77" t="s">
        <v>1</v>
      </c>
      <c r="C4" s="76" t="s">
        <v>2</v>
      </c>
      <c r="D4" s="76" t="s">
        <v>3</v>
      </c>
      <c r="E4" s="78" t="s">
        <v>4</v>
      </c>
      <c r="F4" s="79" t="s">
        <v>5</v>
      </c>
    </row>
    <row r="5" spans="1:6" x14ac:dyDescent="0.35">
      <c r="A5" s="81"/>
      <c r="B5" s="188" t="s">
        <v>41</v>
      </c>
      <c r="C5" s="83"/>
      <c r="E5" s="91"/>
      <c r="F5" s="97"/>
    </row>
    <row r="6" spans="1:6" x14ac:dyDescent="0.35">
      <c r="A6" s="81"/>
      <c r="B6" s="112" t="s">
        <v>42</v>
      </c>
      <c r="C6" s="81"/>
      <c r="E6" s="91"/>
      <c r="F6" s="97"/>
    </row>
    <row r="7" spans="1:6" x14ac:dyDescent="0.35">
      <c r="A7" s="81"/>
      <c r="B7" s="112" t="s">
        <v>43</v>
      </c>
      <c r="C7" s="81"/>
      <c r="E7" s="91"/>
      <c r="F7" s="97"/>
    </row>
    <row r="8" spans="1:6" x14ac:dyDescent="0.35">
      <c r="A8" s="81" t="s">
        <v>877</v>
      </c>
      <c r="B8" s="189" t="s">
        <v>44</v>
      </c>
      <c r="C8" s="81" t="s">
        <v>32</v>
      </c>
      <c r="D8" s="75">
        <v>12</v>
      </c>
      <c r="E8" s="91"/>
      <c r="F8" s="97">
        <f>E8*D8</f>
        <v>0</v>
      </c>
    </row>
    <row r="9" spans="1:6" x14ac:dyDescent="0.35">
      <c r="A9" s="81"/>
      <c r="C9" s="81"/>
      <c r="E9" s="91"/>
      <c r="F9" s="97"/>
    </row>
    <row r="10" spans="1:6" x14ac:dyDescent="0.35">
      <c r="A10" s="81" t="s">
        <v>878</v>
      </c>
      <c r="B10" s="92" t="s">
        <v>45</v>
      </c>
      <c r="C10" s="81" t="s">
        <v>34</v>
      </c>
      <c r="D10" s="75">
        <v>28</v>
      </c>
      <c r="E10" s="91"/>
      <c r="F10" s="97">
        <f>E10*D10</f>
        <v>0</v>
      </c>
    </row>
    <row r="11" spans="1:6" x14ac:dyDescent="0.35">
      <c r="A11" s="81"/>
      <c r="C11" s="81"/>
      <c r="E11" s="91"/>
      <c r="F11" s="97"/>
    </row>
    <row r="12" spans="1:6" x14ac:dyDescent="0.35">
      <c r="A12" s="81" t="s">
        <v>879</v>
      </c>
      <c r="B12" s="92" t="s">
        <v>46</v>
      </c>
      <c r="C12" s="81" t="s">
        <v>34</v>
      </c>
      <c r="D12" s="75">
        <v>28</v>
      </c>
      <c r="E12" s="91"/>
      <c r="F12" s="97">
        <f>E12*D12</f>
        <v>0</v>
      </c>
    </row>
    <row r="13" spans="1:6" x14ac:dyDescent="0.35">
      <c r="A13" s="81"/>
      <c r="C13" s="81"/>
      <c r="E13" s="91"/>
      <c r="F13" s="97"/>
    </row>
    <row r="14" spans="1:6" x14ac:dyDescent="0.35">
      <c r="A14" s="81" t="s">
        <v>880</v>
      </c>
      <c r="B14" s="92" t="s">
        <v>47</v>
      </c>
      <c r="C14" s="81" t="s">
        <v>34</v>
      </c>
      <c r="D14" s="75">
        <v>28</v>
      </c>
      <c r="E14" s="91"/>
      <c r="F14" s="97">
        <f>E14*D14</f>
        <v>0</v>
      </c>
    </row>
    <row r="15" spans="1:6" x14ac:dyDescent="0.35">
      <c r="A15" s="81"/>
      <c r="C15" s="81"/>
      <c r="E15" s="91"/>
      <c r="F15" s="97"/>
    </row>
    <row r="16" spans="1:6" x14ac:dyDescent="0.35">
      <c r="A16" s="81" t="s">
        <v>881</v>
      </c>
      <c r="B16" s="92" t="s">
        <v>48</v>
      </c>
      <c r="C16" s="81" t="s">
        <v>34</v>
      </c>
      <c r="D16" s="75">
        <v>28</v>
      </c>
      <c r="E16" s="91"/>
      <c r="F16" s="97">
        <f>E16*D16</f>
        <v>0</v>
      </c>
    </row>
    <row r="17" spans="1:6" x14ac:dyDescent="0.35">
      <c r="A17" s="81"/>
      <c r="C17" s="81"/>
      <c r="E17" s="91"/>
      <c r="F17" s="97"/>
    </row>
    <row r="18" spans="1:6" x14ac:dyDescent="0.35">
      <c r="A18" s="81" t="s">
        <v>883</v>
      </c>
      <c r="B18" s="92" t="s">
        <v>51</v>
      </c>
      <c r="C18" s="81" t="s">
        <v>34</v>
      </c>
      <c r="D18" s="75">
        <v>120</v>
      </c>
      <c r="E18" s="91"/>
      <c r="F18" s="97">
        <f>E18*D18</f>
        <v>0</v>
      </c>
    </row>
    <row r="19" spans="1:6" x14ac:dyDescent="0.35">
      <c r="A19" s="81"/>
      <c r="C19" s="81"/>
      <c r="E19" s="91"/>
      <c r="F19" s="97"/>
    </row>
    <row r="20" spans="1:6" x14ac:dyDescent="0.35">
      <c r="A20" s="81" t="s">
        <v>882</v>
      </c>
      <c r="B20" s="92" t="s">
        <v>49</v>
      </c>
      <c r="C20" s="81" t="s">
        <v>50</v>
      </c>
      <c r="D20" s="75">
        <v>20</v>
      </c>
      <c r="E20" s="91"/>
      <c r="F20" s="97">
        <f>E20*D20</f>
        <v>0</v>
      </c>
    </row>
    <row r="21" spans="1:6" x14ac:dyDescent="0.35">
      <c r="A21" s="81"/>
      <c r="C21" s="81"/>
      <c r="E21" s="91"/>
      <c r="F21" s="97"/>
    </row>
    <row r="22" spans="1:6" x14ac:dyDescent="0.35">
      <c r="A22" s="81" t="s">
        <v>876</v>
      </c>
      <c r="B22" s="92" t="s">
        <v>52</v>
      </c>
      <c r="C22" s="81" t="s">
        <v>50</v>
      </c>
      <c r="D22" s="75">
        <v>40</v>
      </c>
      <c r="E22" s="91"/>
      <c r="F22" s="97">
        <f>E22*D22</f>
        <v>0</v>
      </c>
    </row>
    <row r="23" spans="1:6" x14ac:dyDescent="0.35">
      <c r="A23" s="81"/>
      <c r="B23" s="88"/>
      <c r="C23" s="149"/>
      <c r="E23" s="91"/>
      <c r="F23" s="97"/>
    </row>
    <row r="24" spans="1:6" x14ac:dyDescent="0.35">
      <c r="A24" s="81"/>
      <c r="B24" s="112" t="s">
        <v>53</v>
      </c>
      <c r="C24" s="190"/>
      <c r="E24" s="91"/>
      <c r="F24" s="97"/>
    </row>
    <row r="25" spans="1:6" x14ac:dyDescent="0.35">
      <c r="A25" s="81"/>
      <c r="B25" s="112" t="s">
        <v>54</v>
      </c>
      <c r="C25" s="190"/>
      <c r="E25" s="91"/>
      <c r="F25" s="97"/>
    </row>
    <row r="26" spans="1:6" x14ac:dyDescent="0.35">
      <c r="A26" s="81"/>
      <c r="B26" s="112" t="s">
        <v>55</v>
      </c>
      <c r="C26" s="190"/>
      <c r="E26" s="91"/>
      <c r="F26" s="97"/>
    </row>
    <row r="27" spans="1:6" x14ac:dyDescent="0.35">
      <c r="A27" s="81"/>
      <c r="B27" s="112"/>
      <c r="C27" s="190"/>
      <c r="E27" s="91"/>
      <c r="F27" s="97"/>
    </row>
    <row r="28" spans="1:6" x14ac:dyDescent="0.35">
      <c r="A28" s="81" t="s">
        <v>886</v>
      </c>
      <c r="B28" s="92" t="s">
        <v>56</v>
      </c>
      <c r="C28" s="81" t="s">
        <v>32</v>
      </c>
      <c r="D28" s="75">
        <v>12</v>
      </c>
      <c r="E28" s="91"/>
      <c r="F28" s="97">
        <f>E28*D28</f>
        <v>0</v>
      </c>
    </row>
    <row r="29" spans="1:6" x14ac:dyDescent="0.35">
      <c r="A29" s="81"/>
      <c r="C29" s="81"/>
      <c r="E29" s="91"/>
      <c r="F29" s="97"/>
    </row>
    <row r="30" spans="1:6" x14ac:dyDescent="0.35">
      <c r="A30" s="191" t="s">
        <v>887</v>
      </c>
      <c r="B30" s="92" t="s">
        <v>57</v>
      </c>
      <c r="C30" s="81"/>
      <c r="E30" s="91"/>
      <c r="F30" s="97"/>
    </row>
    <row r="31" spans="1:6" x14ac:dyDescent="0.35">
      <c r="A31" s="81"/>
      <c r="B31" s="92" t="s">
        <v>58</v>
      </c>
      <c r="C31" s="81" t="s">
        <v>34</v>
      </c>
      <c r="D31" s="75">
        <v>20</v>
      </c>
      <c r="E31" s="91"/>
      <c r="F31" s="97">
        <f>E31*D31</f>
        <v>0</v>
      </c>
    </row>
    <row r="32" spans="1:6" x14ac:dyDescent="0.35">
      <c r="A32" s="81"/>
      <c r="C32" s="81"/>
      <c r="E32" s="91"/>
      <c r="F32" s="97"/>
    </row>
    <row r="33" spans="1:6" x14ac:dyDescent="0.35">
      <c r="A33" s="81" t="s">
        <v>888</v>
      </c>
      <c r="B33" s="92" t="s">
        <v>57</v>
      </c>
      <c r="C33" s="81"/>
      <c r="E33" s="91"/>
      <c r="F33" s="97"/>
    </row>
    <row r="34" spans="1:6" x14ac:dyDescent="0.35">
      <c r="A34" s="81"/>
      <c r="B34" s="92" t="s">
        <v>59</v>
      </c>
      <c r="C34" s="81" t="s">
        <v>34</v>
      </c>
      <c r="D34" s="75">
        <v>20</v>
      </c>
      <c r="E34" s="91"/>
      <c r="F34" s="97">
        <f>E34*D34</f>
        <v>0</v>
      </c>
    </row>
    <row r="35" spans="1:6" x14ac:dyDescent="0.35">
      <c r="A35" s="81"/>
      <c r="C35" s="81"/>
      <c r="E35" s="91"/>
      <c r="F35" s="97"/>
    </row>
    <row r="36" spans="1:6" x14ac:dyDescent="0.35">
      <c r="A36" s="81" t="s">
        <v>889</v>
      </c>
      <c r="B36" s="92" t="s">
        <v>57</v>
      </c>
      <c r="C36" s="81"/>
      <c r="E36" s="91"/>
      <c r="F36" s="97"/>
    </row>
    <row r="37" spans="1:6" x14ac:dyDescent="0.35">
      <c r="A37" s="81"/>
      <c r="B37" s="92" t="s">
        <v>60</v>
      </c>
      <c r="C37" s="81" t="s">
        <v>34</v>
      </c>
      <c r="D37" s="75">
        <v>20</v>
      </c>
      <c r="E37" s="91"/>
      <c r="F37" s="97">
        <f>E37*D37</f>
        <v>0</v>
      </c>
    </row>
    <row r="38" spans="1:6" x14ac:dyDescent="0.35">
      <c r="A38" s="81"/>
      <c r="C38" s="81"/>
      <c r="E38" s="91"/>
      <c r="F38" s="97"/>
    </row>
    <row r="39" spans="1:6" x14ac:dyDescent="0.35">
      <c r="A39" s="81" t="s">
        <v>885</v>
      </c>
      <c r="B39" s="92" t="s">
        <v>57</v>
      </c>
      <c r="C39" s="81"/>
      <c r="E39" s="91"/>
      <c r="F39" s="97"/>
    </row>
    <row r="40" spans="1:6" x14ac:dyDescent="0.35">
      <c r="A40" s="81"/>
      <c r="B40" s="92" t="s">
        <v>61</v>
      </c>
      <c r="C40" s="81" t="s">
        <v>34</v>
      </c>
      <c r="D40" s="75">
        <v>20</v>
      </c>
      <c r="E40" s="91"/>
      <c r="F40" s="97">
        <f>E40*D40</f>
        <v>0</v>
      </c>
    </row>
    <row r="41" spans="1:6" x14ac:dyDescent="0.35">
      <c r="A41" s="81"/>
      <c r="C41" s="81"/>
      <c r="E41" s="91"/>
      <c r="F41" s="97"/>
    </row>
    <row r="42" spans="1:6" x14ac:dyDescent="0.35">
      <c r="A42" s="81" t="s">
        <v>876</v>
      </c>
      <c r="B42" s="92" t="s">
        <v>62</v>
      </c>
      <c r="C42" s="81" t="s">
        <v>50</v>
      </c>
      <c r="D42" s="75">
        <v>40</v>
      </c>
      <c r="E42" s="91"/>
      <c r="F42" s="97">
        <f>E42*D42</f>
        <v>0</v>
      </c>
    </row>
    <row r="43" spans="1:6" x14ac:dyDescent="0.35">
      <c r="A43" s="81"/>
      <c r="C43" s="81"/>
      <c r="E43" s="91"/>
      <c r="F43" s="97"/>
    </row>
    <row r="44" spans="1:6" x14ac:dyDescent="0.35">
      <c r="A44" s="81"/>
      <c r="B44" s="111" t="s">
        <v>63</v>
      </c>
      <c r="C44" s="190"/>
      <c r="E44" s="91"/>
      <c r="F44" s="97"/>
    </row>
    <row r="45" spans="1:6" x14ac:dyDescent="0.35">
      <c r="A45" s="81" t="s">
        <v>884</v>
      </c>
      <c r="B45" s="92" t="s">
        <v>64</v>
      </c>
      <c r="C45" s="190"/>
      <c r="E45" s="91"/>
      <c r="F45" s="97"/>
    </row>
    <row r="46" spans="1:6" x14ac:dyDescent="0.35">
      <c r="A46" s="81"/>
      <c r="B46" s="92" t="s">
        <v>65</v>
      </c>
      <c r="C46" s="190"/>
      <c r="E46" s="91"/>
      <c r="F46" s="97"/>
    </row>
    <row r="47" spans="1:6" x14ac:dyDescent="0.35">
      <c r="A47" s="81"/>
      <c r="B47" s="92" t="s">
        <v>66</v>
      </c>
      <c r="C47" s="81" t="s">
        <v>32</v>
      </c>
      <c r="D47" s="75">
        <v>180</v>
      </c>
      <c r="E47" s="91"/>
      <c r="F47" s="162">
        <f>E47*D47</f>
        <v>0</v>
      </c>
    </row>
    <row r="48" spans="1:6" x14ac:dyDescent="0.35">
      <c r="A48" s="81"/>
      <c r="B48" s="82"/>
      <c r="C48" s="83"/>
      <c r="E48" s="91"/>
      <c r="F48" s="162"/>
    </row>
    <row r="49" spans="1:6" x14ac:dyDescent="0.35">
      <c r="A49" s="81"/>
      <c r="B49" s="111" t="s">
        <v>67</v>
      </c>
      <c r="C49" s="81"/>
      <c r="E49" s="91"/>
      <c r="F49" s="162"/>
    </row>
    <row r="50" spans="1:6" x14ac:dyDescent="0.35">
      <c r="A50" s="81" t="s">
        <v>890</v>
      </c>
      <c r="B50" s="92" t="s">
        <v>68</v>
      </c>
      <c r="C50" s="81" t="s">
        <v>32</v>
      </c>
      <c r="D50" s="75">
        <v>180</v>
      </c>
      <c r="E50" s="91"/>
      <c r="F50" s="162">
        <f>E50*D50</f>
        <v>0</v>
      </c>
    </row>
    <row r="51" spans="1:6" x14ac:dyDescent="0.35">
      <c r="A51" s="81"/>
      <c r="B51" s="92" t="s">
        <v>69</v>
      </c>
      <c r="C51" s="81"/>
      <c r="E51" s="91"/>
      <c r="F51" s="162"/>
    </row>
    <row r="52" spans="1:6" x14ac:dyDescent="0.35">
      <c r="A52" s="81"/>
      <c r="C52" s="81"/>
      <c r="E52" s="91"/>
      <c r="F52" s="162"/>
    </row>
    <row r="53" spans="1:6" x14ac:dyDescent="0.35">
      <c r="A53" s="81" t="s">
        <v>891</v>
      </c>
      <c r="B53" s="92" t="s">
        <v>70</v>
      </c>
      <c r="C53" s="81" t="s">
        <v>32</v>
      </c>
      <c r="D53" s="75">
        <v>48</v>
      </c>
      <c r="E53" s="91"/>
      <c r="F53" s="162">
        <f>E53*D53</f>
        <v>0</v>
      </c>
    </row>
    <row r="54" spans="1:6" x14ac:dyDescent="0.35">
      <c r="A54" s="81"/>
      <c r="B54" s="92" t="s">
        <v>71</v>
      </c>
      <c r="C54" s="81"/>
      <c r="E54" s="91"/>
      <c r="F54" s="162"/>
    </row>
    <row r="55" spans="1:6" x14ac:dyDescent="0.35">
      <c r="A55" s="81"/>
      <c r="B55" s="82"/>
      <c r="C55" s="83"/>
      <c r="E55" s="91"/>
      <c r="F55" s="162"/>
    </row>
    <row r="56" spans="1:6" x14ac:dyDescent="0.35">
      <c r="A56" s="81"/>
      <c r="B56" s="111" t="s">
        <v>72</v>
      </c>
      <c r="C56" s="81"/>
      <c r="E56" s="91"/>
      <c r="F56" s="162"/>
    </row>
    <row r="57" spans="1:6" x14ac:dyDescent="0.35">
      <c r="A57" s="191" t="s">
        <v>893</v>
      </c>
      <c r="B57" s="92" t="s">
        <v>73</v>
      </c>
      <c r="C57" s="81" t="s">
        <v>32</v>
      </c>
      <c r="D57" s="75">
        <v>120</v>
      </c>
      <c r="E57" s="91"/>
      <c r="F57" s="162">
        <f>E57*D57</f>
        <v>0</v>
      </c>
    </row>
    <row r="58" spans="1:6" x14ac:dyDescent="0.35">
      <c r="A58" s="81"/>
      <c r="B58" s="92" t="s">
        <v>74</v>
      </c>
      <c r="C58" s="81"/>
      <c r="E58" s="91"/>
      <c r="F58" s="162"/>
    </row>
    <row r="59" spans="1:6" ht="16" thickBot="1" x14ac:dyDescent="0.4">
      <c r="A59" s="81"/>
      <c r="C59" s="81"/>
      <c r="E59" s="91"/>
      <c r="F59" s="162"/>
    </row>
    <row r="60" spans="1:6" s="10" customFormat="1" ht="16" thickBot="1" x14ac:dyDescent="0.4">
      <c r="A60" s="293" t="s">
        <v>608</v>
      </c>
      <c r="B60" s="293"/>
      <c r="C60" s="293"/>
      <c r="D60" s="293"/>
      <c r="E60" s="293"/>
      <c r="F60" s="251">
        <f>SUM(F8:F59)</f>
        <v>0</v>
      </c>
    </row>
    <row r="61" spans="1:6" s="53" customFormat="1" ht="16" thickBot="1" x14ac:dyDescent="0.4">
      <c r="A61" s="293" t="s">
        <v>609</v>
      </c>
      <c r="B61" s="293"/>
      <c r="C61" s="293"/>
      <c r="D61" s="293"/>
      <c r="E61" s="293"/>
      <c r="F61" s="251">
        <f>F60</f>
        <v>0</v>
      </c>
    </row>
    <row r="62" spans="1:6" ht="31" x14ac:dyDescent="0.35">
      <c r="A62" s="81" t="s">
        <v>892</v>
      </c>
      <c r="B62" s="153" t="s">
        <v>709</v>
      </c>
      <c r="C62" s="81" t="s">
        <v>32</v>
      </c>
      <c r="D62" s="75">
        <v>60</v>
      </c>
      <c r="E62" s="91"/>
      <c r="F62" s="162">
        <f>E62*D62</f>
        <v>0</v>
      </c>
    </row>
    <row r="63" spans="1:6" x14ac:dyDescent="0.35">
      <c r="A63" s="81"/>
      <c r="B63" s="82"/>
      <c r="C63" s="149"/>
      <c r="E63" s="91"/>
      <c r="F63" s="162"/>
    </row>
    <row r="64" spans="1:6" x14ac:dyDescent="0.35">
      <c r="A64" s="86"/>
      <c r="B64" s="127" t="s">
        <v>75</v>
      </c>
      <c r="C64" s="149"/>
      <c r="E64" s="91"/>
      <c r="F64" s="162"/>
    </row>
    <row r="65" spans="1:6" x14ac:dyDescent="0.35">
      <c r="A65" s="86"/>
      <c r="B65" s="192"/>
      <c r="C65" s="149"/>
      <c r="E65" s="91"/>
      <c r="F65" s="162"/>
    </row>
    <row r="66" spans="1:6" x14ac:dyDescent="0.35">
      <c r="A66" s="86" t="s">
        <v>894</v>
      </c>
      <c r="B66" s="88" t="s">
        <v>76</v>
      </c>
      <c r="C66" s="83" t="s">
        <v>32</v>
      </c>
      <c r="D66" s="75">
        <v>20</v>
      </c>
      <c r="E66" s="91"/>
      <c r="F66" s="162">
        <f>E66*D66</f>
        <v>0</v>
      </c>
    </row>
    <row r="67" spans="1:6" x14ac:dyDescent="0.35">
      <c r="A67" s="86"/>
      <c r="B67" s="192"/>
      <c r="C67" s="149"/>
      <c r="E67" s="91"/>
      <c r="F67" s="162"/>
    </row>
    <row r="68" spans="1:6" x14ac:dyDescent="0.35">
      <c r="A68" s="86" t="s">
        <v>895</v>
      </c>
      <c r="B68" s="88" t="s">
        <v>77</v>
      </c>
      <c r="C68" s="83" t="s">
        <v>32</v>
      </c>
      <c r="D68" s="75">
        <v>20</v>
      </c>
      <c r="E68" s="91"/>
      <c r="F68" s="162">
        <f>E68*D68</f>
        <v>0</v>
      </c>
    </row>
    <row r="69" spans="1:6" x14ac:dyDescent="0.35">
      <c r="A69" s="86"/>
      <c r="B69" s="192"/>
      <c r="C69" s="83"/>
      <c r="E69" s="91"/>
      <c r="F69" s="162"/>
    </row>
    <row r="70" spans="1:6" x14ac:dyDescent="0.35">
      <c r="A70" s="86" t="s">
        <v>896</v>
      </c>
      <c r="B70" s="88" t="s">
        <v>78</v>
      </c>
      <c r="C70" s="83" t="s">
        <v>32</v>
      </c>
      <c r="D70" s="75">
        <v>40</v>
      </c>
      <c r="E70" s="91"/>
      <c r="F70" s="162">
        <f>E70*D70</f>
        <v>0</v>
      </c>
    </row>
    <row r="71" spans="1:6" x14ac:dyDescent="0.35">
      <c r="A71" s="86"/>
      <c r="B71" s="88" t="s">
        <v>79</v>
      </c>
      <c r="C71" s="83"/>
      <c r="E71" s="91"/>
      <c r="F71" s="162"/>
    </row>
    <row r="72" spans="1:6" x14ac:dyDescent="0.35">
      <c r="A72" s="86"/>
      <c r="B72" s="88"/>
      <c r="C72" s="83"/>
      <c r="E72" s="91"/>
      <c r="F72" s="162"/>
    </row>
    <row r="73" spans="1:6" x14ac:dyDescent="0.35">
      <c r="A73" s="86" t="s">
        <v>897</v>
      </c>
      <c r="B73" s="88" t="s">
        <v>80</v>
      </c>
      <c r="C73" s="83" t="s">
        <v>32</v>
      </c>
      <c r="D73" s="75">
        <v>120</v>
      </c>
      <c r="E73" s="91"/>
      <c r="F73" s="162">
        <f t="shared" ref="F73:F81" si="0">E73*D73</f>
        <v>0</v>
      </c>
    </row>
    <row r="74" spans="1:6" x14ac:dyDescent="0.35">
      <c r="A74" s="86"/>
      <c r="B74" s="192"/>
      <c r="C74" s="83"/>
      <c r="E74" s="91"/>
      <c r="F74" s="162"/>
    </row>
    <row r="75" spans="1:6" x14ac:dyDescent="0.35">
      <c r="A75" s="86" t="s">
        <v>898</v>
      </c>
      <c r="B75" s="88" t="s">
        <v>81</v>
      </c>
      <c r="C75" s="83" t="s">
        <v>32</v>
      </c>
      <c r="D75" s="75">
        <v>40</v>
      </c>
      <c r="E75" s="91"/>
      <c r="F75" s="162">
        <f t="shared" si="0"/>
        <v>0</v>
      </c>
    </row>
    <row r="76" spans="1:6" x14ac:dyDescent="0.35">
      <c r="A76" s="86"/>
      <c r="B76" s="192"/>
      <c r="C76" s="83"/>
      <c r="E76" s="91"/>
      <c r="F76" s="162"/>
    </row>
    <row r="77" spans="1:6" x14ac:dyDescent="0.35">
      <c r="A77" s="86" t="s">
        <v>899</v>
      </c>
      <c r="B77" s="88" t="s">
        <v>82</v>
      </c>
      <c r="C77" s="83" t="s">
        <v>32</v>
      </c>
      <c r="D77" s="75">
        <v>20</v>
      </c>
      <c r="E77" s="91"/>
      <c r="F77" s="162">
        <f t="shared" si="0"/>
        <v>0</v>
      </c>
    </row>
    <row r="78" spans="1:6" x14ac:dyDescent="0.35">
      <c r="A78" s="86"/>
      <c r="B78" s="88" t="s">
        <v>83</v>
      </c>
      <c r="C78" s="83"/>
      <c r="E78" s="91"/>
      <c r="F78" s="162"/>
    </row>
    <row r="79" spans="1:6" x14ac:dyDescent="0.35">
      <c r="A79" s="86"/>
      <c r="B79" s="88" t="s">
        <v>84</v>
      </c>
      <c r="C79" s="83"/>
      <c r="E79" s="91"/>
      <c r="F79" s="162"/>
    </row>
    <row r="80" spans="1:6" x14ac:dyDescent="0.35">
      <c r="A80" s="86"/>
      <c r="B80" s="192"/>
      <c r="C80" s="83"/>
      <c r="E80" s="91"/>
      <c r="F80" s="162"/>
    </row>
    <row r="81" spans="1:6" x14ac:dyDescent="0.35">
      <c r="A81" s="86" t="s">
        <v>900</v>
      </c>
      <c r="B81" s="88" t="s">
        <v>85</v>
      </c>
      <c r="C81" s="83" t="s">
        <v>32</v>
      </c>
      <c r="D81" s="75">
        <v>20</v>
      </c>
      <c r="E81" s="91"/>
      <c r="F81" s="162">
        <f t="shared" si="0"/>
        <v>0</v>
      </c>
    </row>
    <row r="82" spans="1:6" x14ac:dyDescent="0.35">
      <c r="A82" s="86"/>
      <c r="B82" s="88" t="s">
        <v>86</v>
      </c>
      <c r="C82" s="83"/>
      <c r="E82" s="91"/>
      <c r="F82" s="162"/>
    </row>
    <row r="83" spans="1:6" x14ac:dyDescent="0.35">
      <c r="A83" s="86"/>
      <c r="B83" s="193"/>
      <c r="C83" s="83"/>
      <c r="E83" s="91"/>
      <c r="F83" s="162"/>
    </row>
    <row r="84" spans="1:6" x14ac:dyDescent="0.35">
      <c r="A84" s="81"/>
      <c r="C84" s="190"/>
      <c r="E84" s="91"/>
      <c r="F84" s="162"/>
    </row>
    <row r="85" spans="1:6" x14ac:dyDescent="0.35">
      <c r="A85" s="86"/>
      <c r="B85" s="127" t="s">
        <v>87</v>
      </c>
      <c r="C85" s="83"/>
      <c r="E85" s="91"/>
      <c r="F85" s="162"/>
    </row>
    <row r="86" spans="1:6" x14ac:dyDescent="0.35">
      <c r="A86" s="86"/>
      <c r="B86" s="88"/>
      <c r="C86" s="83"/>
      <c r="E86" s="91"/>
      <c r="F86" s="162"/>
    </row>
    <row r="87" spans="1:6" x14ac:dyDescent="0.35">
      <c r="A87" s="86" t="s">
        <v>972</v>
      </c>
      <c r="B87" s="88" t="s">
        <v>88</v>
      </c>
      <c r="C87" s="83" t="s">
        <v>31</v>
      </c>
      <c r="D87" s="75">
        <v>1</v>
      </c>
      <c r="E87" s="91"/>
      <c r="F87" s="162"/>
    </row>
    <row r="88" spans="1:6" x14ac:dyDescent="0.35">
      <c r="A88" s="86"/>
      <c r="B88" s="88" t="s">
        <v>89</v>
      </c>
      <c r="C88" s="83"/>
      <c r="E88" s="91"/>
      <c r="F88" s="162"/>
    </row>
    <row r="89" spans="1:6" x14ac:dyDescent="0.35">
      <c r="A89" s="86"/>
      <c r="B89" s="88"/>
      <c r="C89" s="83"/>
      <c r="E89" s="91"/>
      <c r="F89" s="162"/>
    </row>
    <row r="90" spans="1:6" x14ac:dyDescent="0.35">
      <c r="A90" s="86" t="s">
        <v>973</v>
      </c>
      <c r="B90" s="88" t="s">
        <v>90</v>
      </c>
      <c r="C90" s="83" t="s">
        <v>32</v>
      </c>
      <c r="D90" s="75">
        <v>12</v>
      </c>
      <c r="E90" s="91"/>
      <c r="F90" s="162">
        <f>E90*D90</f>
        <v>0</v>
      </c>
    </row>
    <row r="91" spans="1:6" x14ac:dyDescent="0.35">
      <c r="A91" s="86"/>
      <c r="B91" s="88" t="s">
        <v>89</v>
      </c>
      <c r="C91" s="83"/>
      <c r="E91" s="91"/>
      <c r="F91" s="162"/>
    </row>
    <row r="92" spans="1:6" x14ac:dyDescent="0.35">
      <c r="A92" s="86"/>
      <c r="B92" s="88"/>
      <c r="C92" s="83"/>
      <c r="E92" s="91"/>
      <c r="F92" s="162"/>
    </row>
    <row r="93" spans="1:6" x14ac:dyDescent="0.35">
      <c r="A93" s="86" t="s">
        <v>974</v>
      </c>
      <c r="B93" s="88" t="s">
        <v>91</v>
      </c>
      <c r="C93" s="83" t="s">
        <v>31</v>
      </c>
      <c r="D93" s="81">
        <v>1</v>
      </c>
      <c r="E93" s="162"/>
      <c r="F93" s="162"/>
    </row>
    <row r="94" spans="1:6" x14ac:dyDescent="0.35">
      <c r="A94" s="86"/>
      <c r="B94" s="88" t="s">
        <v>92</v>
      </c>
      <c r="C94" s="83"/>
      <c r="E94" s="91"/>
      <c r="F94" s="162"/>
    </row>
    <row r="95" spans="1:6" x14ac:dyDescent="0.35">
      <c r="A95" s="86"/>
      <c r="B95" s="88"/>
      <c r="C95" s="83"/>
      <c r="E95" s="91"/>
      <c r="F95" s="162"/>
    </row>
    <row r="96" spans="1:6" x14ac:dyDescent="0.35">
      <c r="A96" s="86" t="s">
        <v>975</v>
      </c>
      <c r="B96" s="88" t="s">
        <v>93</v>
      </c>
      <c r="C96" s="83" t="s">
        <v>32</v>
      </c>
      <c r="D96" s="75">
        <v>20</v>
      </c>
      <c r="E96" s="91"/>
      <c r="F96" s="162">
        <f>E96*D96</f>
        <v>0</v>
      </c>
    </row>
    <row r="97" spans="1:6" x14ac:dyDescent="0.35">
      <c r="A97" s="86"/>
      <c r="B97" s="88" t="s">
        <v>92</v>
      </c>
      <c r="C97" s="83"/>
      <c r="E97" s="91"/>
      <c r="F97" s="162"/>
    </row>
    <row r="98" spans="1:6" x14ac:dyDescent="0.35">
      <c r="A98" s="86"/>
      <c r="B98" s="88"/>
      <c r="C98" s="83"/>
      <c r="E98" s="91"/>
      <c r="F98" s="162"/>
    </row>
    <row r="99" spans="1:6" x14ac:dyDescent="0.35">
      <c r="A99" s="86" t="s">
        <v>976</v>
      </c>
      <c r="B99" s="88" t="s">
        <v>94</v>
      </c>
      <c r="C99" s="83" t="s">
        <v>32</v>
      </c>
      <c r="D99" s="75">
        <v>120</v>
      </c>
      <c r="E99" s="91"/>
      <c r="F99" s="162">
        <f>E99*D99</f>
        <v>0</v>
      </c>
    </row>
    <row r="100" spans="1:6" ht="16" thickBot="1" x14ac:dyDescent="0.4">
      <c r="A100" s="86"/>
      <c r="B100" s="194"/>
      <c r="C100" s="81"/>
      <c r="D100" s="116"/>
      <c r="E100" s="117"/>
      <c r="F100" s="195"/>
    </row>
    <row r="101" spans="1:6" ht="16" thickBot="1" x14ac:dyDescent="0.4">
      <c r="A101" s="108" t="s">
        <v>33</v>
      </c>
      <c r="B101" s="294" t="s">
        <v>40</v>
      </c>
      <c r="C101" s="295"/>
      <c r="D101" s="253"/>
      <c r="E101" s="212"/>
      <c r="F101" s="89">
        <f>SUM(F61:F100)</f>
        <v>0</v>
      </c>
    </row>
  </sheetData>
  <mergeCells count="6">
    <mergeCell ref="A60:E60"/>
    <mergeCell ref="A61:E61"/>
    <mergeCell ref="B101:C101"/>
    <mergeCell ref="A1:F1"/>
    <mergeCell ref="A2:F2"/>
    <mergeCell ref="A3:F3"/>
  </mergeCells>
  <printOptions horizontalCentered="1" verticalCentered="1"/>
  <pageMargins left="0.45" right="0.45" top="0.5" bottom="0.5" header="0.3" footer="0.3"/>
  <pageSetup paperSize="9" scale="65" orientation="portrait" r:id="rId1"/>
  <headerFooter>
    <oddHeader xml:space="preserve">&amp;CPROPOSED REHABILITATION AND EXTENSION OF PELELEZA JETTY </oddHeader>
    <oddFooter>&amp;R&amp;P</oddFooter>
  </headerFooter>
  <rowBreaks count="1" manualBreakCount="1">
    <brk id="60"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A9848-BC95-41AA-AF2B-9A6174C4D273}">
  <dimension ref="A1:F27"/>
  <sheetViews>
    <sheetView view="pageBreakPreview" topLeftCell="A16" zoomScaleNormal="60" zoomScaleSheetLayoutView="100" workbookViewId="0">
      <selection activeCell="J24" sqref="J24"/>
    </sheetView>
  </sheetViews>
  <sheetFormatPr defaultColWidth="9.1796875" defaultRowHeight="15.5" x14ac:dyDescent="0.35"/>
  <cols>
    <col min="1" max="1" width="8.26953125" style="75" customWidth="1"/>
    <col min="2" max="2" width="62" style="92" customWidth="1"/>
    <col min="3" max="3" width="8.81640625" style="75" customWidth="1"/>
    <col min="4" max="4" width="16.453125" style="75" customWidth="1"/>
    <col min="5" max="5" width="15.81640625" style="84" customWidth="1"/>
    <col min="6" max="6" width="20.7265625" style="93" customWidth="1"/>
    <col min="7" max="7" width="18.7265625" style="75" customWidth="1"/>
    <col min="8" max="11" width="9.1796875" style="75"/>
    <col min="12" max="12" width="20.7265625" style="75" customWidth="1"/>
    <col min="13" max="16384" width="9.1796875" style="75"/>
  </cols>
  <sheetData>
    <row r="1" spans="1:6" ht="16" thickBot="1" x14ac:dyDescent="0.4">
      <c r="A1" s="281" t="s">
        <v>742</v>
      </c>
      <c r="B1" s="282"/>
      <c r="C1" s="282"/>
      <c r="D1" s="282"/>
      <c r="E1" s="282"/>
      <c r="F1" s="283"/>
    </row>
    <row r="2" spans="1:6" ht="16" thickBot="1" x14ac:dyDescent="0.4">
      <c r="A2" s="281"/>
      <c r="B2" s="282"/>
      <c r="C2" s="282"/>
      <c r="D2" s="282"/>
      <c r="E2" s="282"/>
      <c r="F2" s="283"/>
    </row>
    <row r="3" spans="1:6" ht="16" thickBot="1" x14ac:dyDescent="0.4">
      <c r="A3" s="281" t="s">
        <v>710</v>
      </c>
      <c r="B3" s="282"/>
      <c r="C3" s="282"/>
      <c r="D3" s="282"/>
      <c r="E3" s="282"/>
      <c r="F3" s="283"/>
    </row>
    <row r="4" spans="1:6" ht="31.5" thickBot="1" x14ac:dyDescent="0.4">
      <c r="A4" s="76" t="s">
        <v>0</v>
      </c>
      <c r="B4" s="77" t="s">
        <v>1</v>
      </c>
      <c r="C4" s="76" t="s">
        <v>2</v>
      </c>
      <c r="D4" s="76" t="s">
        <v>3</v>
      </c>
      <c r="E4" s="78" t="s">
        <v>4</v>
      </c>
      <c r="F4" s="79" t="s">
        <v>5</v>
      </c>
    </row>
    <row r="5" spans="1:6" x14ac:dyDescent="0.35">
      <c r="A5" s="171"/>
      <c r="B5" s="94"/>
      <c r="C5" s="171"/>
      <c r="D5" s="171"/>
      <c r="E5" s="172"/>
      <c r="F5" s="173"/>
    </row>
    <row r="6" spans="1:6" ht="31" x14ac:dyDescent="0.35">
      <c r="A6" s="81"/>
      <c r="B6" s="94" t="s">
        <v>727</v>
      </c>
      <c r="C6" s="81"/>
      <c r="D6" s="81"/>
      <c r="E6" s="91"/>
      <c r="F6" s="85"/>
    </row>
    <row r="7" spans="1:6" x14ac:dyDescent="0.35">
      <c r="A7" s="81"/>
      <c r="B7" s="94"/>
      <c r="C7" s="81"/>
      <c r="D7" s="81"/>
      <c r="E7" s="91"/>
      <c r="F7" s="85"/>
    </row>
    <row r="8" spans="1:6" ht="46.5" x14ac:dyDescent="0.35">
      <c r="A8" s="174"/>
      <c r="B8" s="175" t="s">
        <v>711</v>
      </c>
      <c r="C8" s="176"/>
      <c r="D8" s="177"/>
      <c r="E8" s="178"/>
      <c r="F8" s="179"/>
    </row>
    <row r="9" spans="1:6" x14ac:dyDescent="0.35">
      <c r="A9" s="174"/>
      <c r="B9" s="180"/>
      <c r="C9" s="176"/>
      <c r="D9" s="177"/>
      <c r="E9" s="178"/>
      <c r="F9" s="181"/>
    </row>
    <row r="10" spans="1:6" x14ac:dyDescent="0.35">
      <c r="A10" s="174" t="s">
        <v>901</v>
      </c>
      <c r="B10" s="180" t="s">
        <v>96</v>
      </c>
      <c r="C10" s="177" t="s">
        <v>97</v>
      </c>
      <c r="D10" s="177">
        <v>0.5</v>
      </c>
      <c r="E10" s="178"/>
      <c r="F10" s="181">
        <f>E10*D10</f>
        <v>0</v>
      </c>
    </row>
    <row r="11" spans="1:6" x14ac:dyDescent="0.35">
      <c r="A11" s="174"/>
      <c r="B11" s="180"/>
      <c r="C11" s="177"/>
      <c r="D11" s="177"/>
      <c r="E11" s="178"/>
      <c r="F11" s="181"/>
    </row>
    <row r="12" spans="1:6" ht="93" x14ac:dyDescent="0.35">
      <c r="A12" s="174"/>
      <c r="B12" s="182" t="s">
        <v>98</v>
      </c>
      <c r="C12" s="177"/>
      <c r="D12" s="177"/>
      <c r="E12" s="178"/>
      <c r="F12" s="181"/>
    </row>
    <row r="13" spans="1:6" x14ac:dyDescent="0.35">
      <c r="A13" s="174"/>
      <c r="B13" s="180"/>
      <c r="C13" s="177"/>
      <c r="D13" s="177"/>
      <c r="E13" s="178"/>
      <c r="F13" s="181"/>
    </row>
    <row r="14" spans="1:6" x14ac:dyDescent="0.35">
      <c r="A14" s="174" t="s">
        <v>966</v>
      </c>
      <c r="B14" s="180" t="s">
        <v>99</v>
      </c>
      <c r="C14" s="177" t="s">
        <v>100</v>
      </c>
      <c r="D14" s="177">
        <v>350</v>
      </c>
      <c r="E14" s="178"/>
      <c r="F14" s="181">
        <f>E14*D14</f>
        <v>0</v>
      </c>
    </row>
    <row r="15" spans="1:6" x14ac:dyDescent="0.35">
      <c r="A15" s="174"/>
      <c r="B15" s="180"/>
      <c r="C15" s="177"/>
      <c r="D15" s="177"/>
      <c r="E15" s="178"/>
      <c r="F15" s="181"/>
    </row>
    <row r="16" spans="1:6" x14ac:dyDescent="0.35">
      <c r="A16" s="174" t="s">
        <v>967</v>
      </c>
      <c r="B16" s="180" t="s">
        <v>101</v>
      </c>
      <c r="C16" s="177" t="s">
        <v>100</v>
      </c>
      <c r="D16" s="177">
        <v>500</v>
      </c>
      <c r="E16" s="178"/>
      <c r="F16" s="181">
        <f>E16*D16</f>
        <v>0</v>
      </c>
    </row>
    <row r="17" spans="1:6" x14ac:dyDescent="0.35">
      <c r="A17" s="174"/>
      <c r="B17" s="180"/>
      <c r="C17" s="177"/>
      <c r="D17" s="177"/>
      <c r="E17" s="178"/>
      <c r="F17" s="181"/>
    </row>
    <row r="18" spans="1:6" ht="31" x14ac:dyDescent="0.35">
      <c r="A18" s="174" t="s">
        <v>968</v>
      </c>
      <c r="B18" s="183" t="s">
        <v>102</v>
      </c>
      <c r="C18" s="177" t="s">
        <v>100</v>
      </c>
      <c r="D18" s="177">
        <v>500</v>
      </c>
      <c r="E18" s="178"/>
      <c r="F18" s="181">
        <f>E18*D18</f>
        <v>0</v>
      </c>
    </row>
    <row r="19" spans="1:6" x14ac:dyDescent="0.35">
      <c r="A19" s="174"/>
      <c r="B19" s="183"/>
      <c r="C19" s="177"/>
      <c r="D19" s="177"/>
      <c r="E19" s="178"/>
      <c r="F19" s="181"/>
    </row>
    <row r="20" spans="1:6" ht="46.5" x14ac:dyDescent="0.35">
      <c r="A20" s="174" t="s">
        <v>969</v>
      </c>
      <c r="B20" s="183" t="s">
        <v>103</v>
      </c>
      <c r="C20" s="177" t="s">
        <v>34</v>
      </c>
      <c r="D20" s="177">
        <v>400</v>
      </c>
      <c r="E20" s="178"/>
      <c r="F20" s="181">
        <f>D20*E20</f>
        <v>0</v>
      </c>
    </row>
    <row r="21" spans="1:6" x14ac:dyDescent="0.35">
      <c r="A21" s="174"/>
      <c r="B21" s="180"/>
      <c r="C21" s="177"/>
      <c r="D21" s="177"/>
      <c r="E21" s="178"/>
      <c r="F21" s="181"/>
    </row>
    <row r="22" spans="1:6" ht="46.5" x14ac:dyDescent="0.35">
      <c r="A22" s="174" t="s">
        <v>970</v>
      </c>
      <c r="B22" s="183" t="s">
        <v>104</v>
      </c>
      <c r="C22" s="177" t="s">
        <v>34</v>
      </c>
      <c r="D22" s="177">
        <v>150</v>
      </c>
      <c r="E22" s="178"/>
      <c r="F22" s="181">
        <f>D22*E22</f>
        <v>0</v>
      </c>
    </row>
    <row r="23" spans="1:6" x14ac:dyDescent="0.35">
      <c r="A23" s="174"/>
      <c r="B23" s="180"/>
      <c r="C23" s="177"/>
      <c r="D23" s="177"/>
      <c r="E23" s="178"/>
      <c r="F23" s="181"/>
    </row>
    <row r="24" spans="1:6" ht="46.5" x14ac:dyDescent="0.35">
      <c r="A24" s="174" t="s">
        <v>970</v>
      </c>
      <c r="B24" s="183" t="s">
        <v>105</v>
      </c>
      <c r="C24" s="177" t="s">
        <v>106</v>
      </c>
      <c r="D24" s="177">
        <v>2</v>
      </c>
      <c r="E24" s="178"/>
      <c r="F24" s="181">
        <f>D24*E24</f>
        <v>0</v>
      </c>
    </row>
    <row r="25" spans="1:6" x14ac:dyDescent="0.35">
      <c r="A25" s="174"/>
      <c r="B25" s="180"/>
      <c r="C25" s="177"/>
      <c r="D25" s="177"/>
      <c r="E25" s="178"/>
      <c r="F25" s="181"/>
    </row>
    <row r="26" spans="1:6" ht="47" thickBot="1" x14ac:dyDescent="0.4">
      <c r="A26" s="174" t="s">
        <v>971</v>
      </c>
      <c r="B26" s="183" t="s">
        <v>107</v>
      </c>
      <c r="C26" s="177" t="s">
        <v>31</v>
      </c>
      <c r="D26" s="177">
        <v>1</v>
      </c>
      <c r="E26" s="178"/>
      <c r="F26" s="181"/>
    </row>
    <row r="27" spans="1:6" ht="16" thickBot="1" x14ac:dyDescent="0.4">
      <c r="A27" s="184" t="s">
        <v>33</v>
      </c>
      <c r="B27" s="296" t="s">
        <v>40</v>
      </c>
      <c r="C27" s="296"/>
      <c r="D27" s="185"/>
      <c r="E27" s="186"/>
      <c r="F27" s="187">
        <f>SUM(F10:F26)</f>
        <v>0</v>
      </c>
    </row>
  </sheetData>
  <mergeCells count="4">
    <mergeCell ref="A1:F1"/>
    <mergeCell ref="A2:F2"/>
    <mergeCell ref="A3:F3"/>
    <mergeCell ref="B27:C27"/>
  </mergeCells>
  <printOptions horizontalCentered="1" verticalCentered="1"/>
  <pageMargins left="0.45" right="0.45" top="0.5" bottom="0.5" header="0.3" footer="0.3"/>
  <pageSetup paperSize="9" scale="71" orientation="portrait" r:id="rId1"/>
  <headerFooter>
    <oddHeader xml:space="preserve">&amp;CPROPOSED REHABILITATION AND EXTENSION OF PELELEZA JETTY </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A97B9-1605-4173-8B8F-A10362FBFA24}">
  <dimension ref="A1:K111"/>
  <sheetViews>
    <sheetView view="pageBreakPreview" topLeftCell="A104" zoomScaleNormal="78" zoomScaleSheetLayoutView="100" zoomScalePageLayoutView="90" workbookViewId="0">
      <selection activeCell="A111" sqref="A111:F111"/>
    </sheetView>
  </sheetViews>
  <sheetFormatPr defaultColWidth="9.1796875" defaultRowHeight="15.5" x14ac:dyDescent="0.35"/>
  <cols>
    <col min="1" max="1" width="11.453125" style="75" customWidth="1"/>
    <col min="2" max="2" width="64.1796875" style="92" customWidth="1"/>
    <col min="3" max="3" width="8.81640625" style="75" customWidth="1"/>
    <col min="4" max="4" width="16.453125" style="75" customWidth="1"/>
    <col min="5" max="5" width="15.81640625" style="84" customWidth="1"/>
    <col min="6" max="6" width="24.54296875" style="93" customWidth="1"/>
    <col min="7" max="7" width="18.7265625" style="75" customWidth="1"/>
    <col min="8" max="11" width="9.1796875" style="75"/>
    <col min="12" max="12" width="20.7265625" style="75" customWidth="1"/>
    <col min="13" max="16384" width="9.1796875" style="75"/>
  </cols>
  <sheetData>
    <row r="1" spans="1:6" ht="16" thickBot="1" x14ac:dyDescent="0.4">
      <c r="A1" s="281" t="s">
        <v>742</v>
      </c>
      <c r="B1" s="282"/>
      <c r="C1" s="282"/>
      <c r="D1" s="282"/>
      <c r="E1" s="282"/>
      <c r="F1" s="283"/>
    </row>
    <row r="2" spans="1:6" ht="16" thickBot="1" x14ac:dyDescent="0.4">
      <c r="A2" s="281"/>
      <c r="B2" s="282"/>
      <c r="C2" s="282"/>
      <c r="D2" s="282"/>
      <c r="E2" s="282"/>
      <c r="F2" s="283"/>
    </row>
    <row r="3" spans="1:6" ht="16" thickBot="1" x14ac:dyDescent="0.4">
      <c r="A3" s="281" t="s">
        <v>722</v>
      </c>
      <c r="B3" s="282"/>
      <c r="C3" s="282"/>
      <c r="D3" s="282"/>
      <c r="E3" s="282"/>
      <c r="F3" s="283"/>
    </row>
    <row r="4" spans="1:6" ht="16" thickBot="1" x14ac:dyDescent="0.4">
      <c r="A4" s="76" t="s">
        <v>0</v>
      </c>
      <c r="B4" s="77" t="s">
        <v>1</v>
      </c>
      <c r="C4" s="76" t="s">
        <v>2</v>
      </c>
      <c r="D4" s="76" t="s">
        <v>3</v>
      </c>
      <c r="E4" s="78" t="s">
        <v>4</v>
      </c>
      <c r="F4" s="79" t="s">
        <v>5</v>
      </c>
    </row>
    <row r="5" spans="1:6" x14ac:dyDescent="0.35">
      <c r="A5" s="128"/>
      <c r="B5" s="159" t="s">
        <v>712</v>
      </c>
      <c r="C5" s="130"/>
      <c r="D5" s="160"/>
      <c r="E5" s="128"/>
      <c r="F5" s="136"/>
    </row>
    <row r="6" spans="1:6" x14ac:dyDescent="0.35">
      <c r="A6" s="145"/>
      <c r="B6" s="161" t="s">
        <v>95</v>
      </c>
      <c r="D6" s="81"/>
      <c r="E6" s="106"/>
      <c r="F6" s="97"/>
    </row>
    <row r="7" spans="1:6" x14ac:dyDescent="0.35">
      <c r="A7" s="145"/>
      <c r="B7" s="146"/>
      <c r="D7" s="81"/>
      <c r="E7" s="106"/>
      <c r="F7" s="162"/>
    </row>
    <row r="8" spans="1:6" x14ac:dyDescent="0.35">
      <c r="A8" s="145" t="s">
        <v>901</v>
      </c>
      <c r="B8" s="146" t="s">
        <v>96</v>
      </c>
      <c r="C8" s="75" t="s">
        <v>97</v>
      </c>
      <c r="D8" s="81">
        <v>0.5</v>
      </c>
      <c r="E8" s="106"/>
      <c r="F8" s="162">
        <f>E8*D8</f>
        <v>0</v>
      </c>
    </row>
    <row r="9" spans="1:6" x14ac:dyDescent="0.35">
      <c r="A9" s="145"/>
      <c r="B9" s="146"/>
      <c r="D9" s="81"/>
      <c r="E9" s="106"/>
      <c r="F9" s="162"/>
    </row>
    <row r="10" spans="1:6" ht="145.5" customHeight="1" x14ac:dyDescent="0.35">
      <c r="A10" s="145"/>
      <c r="B10" s="163" t="s">
        <v>98</v>
      </c>
      <c r="D10" s="81"/>
      <c r="E10" s="106"/>
      <c r="F10" s="162"/>
    </row>
    <row r="11" spans="1:6" x14ac:dyDescent="0.35">
      <c r="A11" s="145"/>
      <c r="B11" s="146"/>
      <c r="D11" s="81"/>
      <c r="E11" s="106"/>
      <c r="F11" s="162"/>
    </row>
    <row r="12" spans="1:6" x14ac:dyDescent="0.35">
      <c r="A12" s="145" t="s">
        <v>966</v>
      </c>
      <c r="B12" s="146" t="s">
        <v>99</v>
      </c>
      <c r="C12" s="75" t="s">
        <v>100</v>
      </c>
      <c r="D12" s="81">
        <v>350</v>
      </c>
      <c r="E12" s="106"/>
      <c r="F12" s="162">
        <f>E12*D12</f>
        <v>0</v>
      </c>
    </row>
    <row r="13" spans="1:6" x14ac:dyDescent="0.35">
      <c r="A13" s="145"/>
      <c r="B13" s="146"/>
      <c r="D13" s="81"/>
      <c r="E13" s="106"/>
      <c r="F13" s="162"/>
    </row>
    <row r="14" spans="1:6" x14ac:dyDescent="0.35">
      <c r="A14" s="145" t="s">
        <v>967</v>
      </c>
      <c r="B14" s="146" t="s">
        <v>101</v>
      </c>
      <c r="C14" s="75" t="s">
        <v>100</v>
      </c>
      <c r="D14" s="81">
        <v>500</v>
      </c>
      <c r="E14" s="106"/>
      <c r="F14" s="162">
        <f>E14*D14</f>
        <v>0</v>
      </c>
    </row>
    <row r="15" spans="1:6" x14ac:dyDescent="0.35">
      <c r="A15" s="145"/>
      <c r="B15" s="146"/>
      <c r="D15" s="81"/>
      <c r="E15" s="106"/>
      <c r="F15" s="162"/>
    </row>
    <row r="16" spans="1:6" ht="49.5" customHeight="1" x14ac:dyDescent="0.35">
      <c r="A16" s="145" t="s">
        <v>968</v>
      </c>
      <c r="B16" s="147" t="s">
        <v>102</v>
      </c>
      <c r="C16" s="75" t="s">
        <v>100</v>
      </c>
      <c r="D16" s="81">
        <v>500</v>
      </c>
      <c r="E16" s="106"/>
      <c r="F16" s="162">
        <f>E16*D16</f>
        <v>0</v>
      </c>
    </row>
    <row r="17" spans="1:6" x14ac:dyDescent="0.35">
      <c r="A17" s="145"/>
      <c r="B17" s="147"/>
      <c r="D17" s="81"/>
      <c r="E17" s="106"/>
      <c r="F17" s="162"/>
    </row>
    <row r="18" spans="1:6" ht="46.5" x14ac:dyDescent="0.35">
      <c r="A18" s="145" t="s">
        <v>969</v>
      </c>
      <c r="B18" s="147" t="s">
        <v>103</v>
      </c>
      <c r="C18" s="75" t="s">
        <v>34</v>
      </c>
      <c r="D18" s="81">
        <v>400</v>
      </c>
      <c r="E18" s="106"/>
      <c r="F18" s="162">
        <f>D18*E18</f>
        <v>0</v>
      </c>
    </row>
    <row r="19" spans="1:6" x14ac:dyDescent="0.35">
      <c r="A19" s="145"/>
      <c r="B19" s="146"/>
      <c r="D19" s="81"/>
      <c r="E19" s="106"/>
      <c r="F19" s="162"/>
    </row>
    <row r="20" spans="1:6" ht="46.5" x14ac:dyDescent="0.35">
      <c r="A20" s="145" t="s">
        <v>970</v>
      </c>
      <c r="B20" s="147" t="s">
        <v>104</v>
      </c>
      <c r="C20" s="75" t="s">
        <v>34</v>
      </c>
      <c r="D20" s="81">
        <v>150</v>
      </c>
      <c r="E20" s="106"/>
      <c r="F20" s="162">
        <f>D20*E20</f>
        <v>0</v>
      </c>
    </row>
    <row r="21" spans="1:6" x14ac:dyDescent="0.35">
      <c r="A21" s="145"/>
      <c r="B21" s="146"/>
      <c r="D21" s="81"/>
      <c r="E21" s="106"/>
      <c r="F21" s="162"/>
    </row>
    <row r="22" spans="1:6" ht="46.5" x14ac:dyDescent="0.35">
      <c r="A22" s="145" t="s">
        <v>970</v>
      </c>
      <c r="B22" s="147" t="s">
        <v>105</v>
      </c>
      <c r="C22" s="75" t="s">
        <v>106</v>
      </c>
      <c r="D22" s="81">
        <v>2</v>
      </c>
      <c r="E22" s="106"/>
      <c r="F22" s="162">
        <f>D22*E22</f>
        <v>0</v>
      </c>
    </row>
    <row r="23" spans="1:6" x14ac:dyDescent="0.35">
      <c r="A23" s="145"/>
      <c r="B23" s="146"/>
      <c r="D23" s="81"/>
      <c r="E23" s="106"/>
      <c r="F23" s="162"/>
    </row>
    <row r="24" spans="1:6" ht="46.5" x14ac:dyDescent="0.35">
      <c r="A24" s="145" t="s">
        <v>971</v>
      </c>
      <c r="B24" s="147" t="s">
        <v>107</v>
      </c>
      <c r="C24" s="75" t="s">
        <v>31</v>
      </c>
      <c r="D24" s="81"/>
      <c r="E24" s="106"/>
      <c r="F24" s="162"/>
    </row>
    <row r="25" spans="1:6" ht="31" x14ac:dyDescent="0.35">
      <c r="A25" s="145"/>
      <c r="B25" s="163" t="s">
        <v>108</v>
      </c>
      <c r="D25" s="81"/>
      <c r="E25" s="106"/>
      <c r="F25" s="162"/>
    </row>
    <row r="26" spans="1:6" x14ac:dyDescent="0.35">
      <c r="A26" s="145"/>
      <c r="B26" s="161" t="s">
        <v>109</v>
      </c>
      <c r="D26" s="81"/>
      <c r="E26" s="106"/>
      <c r="F26" s="162"/>
    </row>
    <row r="27" spans="1:6" ht="31" x14ac:dyDescent="0.35">
      <c r="A27" s="145"/>
      <c r="B27" s="164" t="s">
        <v>110</v>
      </c>
      <c r="D27" s="81"/>
      <c r="E27" s="106"/>
      <c r="F27" s="162"/>
    </row>
    <row r="28" spans="1:6" x14ac:dyDescent="0.35">
      <c r="A28" s="145"/>
      <c r="B28" s="165" t="s">
        <v>111</v>
      </c>
      <c r="D28" s="81"/>
      <c r="E28" s="106"/>
      <c r="F28" s="162"/>
    </row>
    <row r="29" spans="1:6" x14ac:dyDescent="0.35">
      <c r="A29" s="145"/>
      <c r="B29" s="165" t="s">
        <v>112</v>
      </c>
      <c r="D29" s="81"/>
      <c r="E29" s="106"/>
      <c r="F29" s="162"/>
    </row>
    <row r="30" spans="1:6" x14ac:dyDescent="0.35">
      <c r="A30" s="145"/>
      <c r="B30" s="165" t="s">
        <v>113</v>
      </c>
      <c r="D30" s="81"/>
      <c r="E30" s="106"/>
      <c r="F30" s="162"/>
    </row>
    <row r="31" spans="1:6" x14ac:dyDescent="0.35">
      <c r="A31" s="145"/>
      <c r="B31" s="165" t="s">
        <v>114</v>
      </c>
      <c r="D31" s="81"/>
      <c r="E31" s="106"/>
      <c r="F31" s="162"/>
    </row>
    <row r="32" spans="1:6" x14ac:dyDescent="0.35">
      <c r="A32" s="145"/>
      <c r="B32" s="165"/>
      <c r="D32" s="81"/>
      <c r="E32" s="106"/>
      <c r="F32" s="162"/>
    </row>
    <row r="33" spans="1:11" x14ac:dyDescent="0.35">
      <c r="A33" s="145" t="s">
        <v>902</v>
      </c>
      <c r="B33" s="146" t="s">
        <v>115</v>
      </c>
      <c r="C33" s="75" t="s">
        <v>32</v>
      </c>
      <c r="D33" s="81">
        <v>27</v>
      </c>
      <c r="E33" s="106"/>
      <c r="F33" s="162">
        <f>E33*D33</f>
        <v>0</v>
      </c>
      <c r="K33" s="166"/>
    </row>
    <row r="34" spans="1:11" x14ac:dyDescent="0.35">
      <c r="A34" s="145"/>
      <c r="B34" s="146"/>
      <c r="D34" s="81"/>
      <c r="E34" s="106"/>
      <c r="F34" s="162"/>
    </row>
    <row r="35" spans="1:11" x14ac:dyDescent="0.35">
      <c r="A35" s="145" t="s">
        <v>903</v>
      </c>
      <c r="B35" s="146" t="s">
        <v>116</v>
      </c>
      <c r="C35" s="75" t="s">
        <v>34</v>
      </c>
      <c r="D35" s="81">
        <v>270</v>
      </c>
      <c r="E35" s="106"/>
      <c r="F35" s="162">
        <f>E35*D35</f>
        <v>0</v>
      </c>
    </row>
    <row r="36" spans="1:11" x14ac:dyDescent="0.35">
      <c r="A36" s="86"/>
      <c r="B36" s="165"/>
      <c r="D36" s="81"/>
      <c r="E36" s="106"/>
      <c r="F36" s="97"/>
    </row>
    <row r="37" spans="1:11" x14ac:dyDescent="0.35">
      <c r="A37" s="86"/>
      <c r="B37" s="127" t="s">
        <v>117</v>
      </c>
      <c r="D37" s="81"/>
      <c r="E37" s="106"/>
      <c r="F37" s="97"/>
    </row>
    <row r="38" spans="1:11" ht="31" x14ac:dyDescent="0.35">
      <c r="A38" s="86" t="s">
        <v>904</v>
      </c>
      <c r="B38" s="95" t="s">
        <v>118</v>
      </c>
      <c r="C38" s="75" t="s">
        <v>100</v>
      </c>
      <c r="D38" s="81">
        <v>150</v>
      </c>
      <c r="E38" s="106"/>
      <c r="F38" s="162">
        <f t="shared" ref="F38:F44" si="0">E38*D38</f>
        <v>0</v>
      </c>
    </row>
    <row r="39" spans="1:11" x14ac:dyDescent="0.35">
      <c r="A39" s="86"/>
      <c r="B39" s="88"/>
      <c r="D39" s="81"/>
      <c r="E39" s="106"/>
      <c r="F39" s="162">
        <f t="shared" si="0"/>
        <v>0</v>
      </c>
    </row>
    <row r="40" spans="1:11" x14ac:dyDescent="0.35">
      <c r="A40" s="86" t="s">
        <v>905</v>
      </c>
      <c r="B40" s="88" t="s">
        <v>119</v>
      </c>
      <c r="C40" s="75" t="s">
        <v>32</v>
      </c>
      <c r="D40" s="81">
        <v>7</v>
      </c>
      <c r="E40" s="106"/>
      <c r="F40" s="162">
        <f t="shared" si="0"/>
        <v>0</v>
      </c>
    </row>
    <row r="41" spans="1:11" x14ac:dyDescent="0.35">
      <c r="A41" s="86"/>
      <c r="B41" s="88"/>
      <c r="D41" s="81"/>
      <c r="E41" s="106"/>
      <c r="F41" s="162">
        <f t="shared" si="0"/>
        <v>0</v>
      </c>
    </row>
    <row r="42" spans="1:11" x14ac:dyDescent="0.35">
      <c r="A42" s="86" t="s">
        <v>120</v>
      </c>
      <c r="B42" s="88" t="s">
        <v>121</v>
      </c>
      <c r="C42" s="75" t="s">
        <v>34</v>
      </c>
      <c r="D42" s="81">
        <v>70</v>
      </c>
      <c r="E42" s="106"/>
      <c r="F42" s="162">
        <f t="shared" si="0"/>
        <v>0</v>
      </c>
    </row>
    <row r="43" spans="1:11" x14ac:dyDescent="0.35">
      <c r="A43" s="86"/>
      <c r="B43" s="88"/>
      <c r="D43" s="81"/>
      <c r="E43" s="106"/>
      <c r="F43" s="162">
        <f t="shared" si="0"/>
        <v>0</v>
      </c>
    </row>
    <row r="44" spans="1:11" ht="16" thickBot="1" x14ac:dyDescent="0.4">
      <c r="A44" s="86" t="s">
        <v>906</v>
      </c>
      <c r="B44" s="88" t="s">
        <v>122</v>
      </c>
      <c r="C44" s="75" t="s">
        <v>34</v>
      </c>
      <c r="D44" s="81">
        <v>70</v>
      </c>
      <c r="E44" s="106"/>
      <c r="F44" s="162">
        <f t="shared" si="0"/>
        <v>0</v>
      </c>
    </row>
    <row r="45" spans="1:11" s="10" customFormat="1" ht="16" thickBot="1" x14ac:dyDescent="0.4">
      <c r="A45" s="293" t="s">
        <v>608</v>
      </c>
      <c r="B45" s="293"/>
      <c r="C45" s="293"/>
      <c r="D45" s="293"/>
      <c r="E45" s="293"/>
      <c r="F45" s="251">
        <f>SUM(F5:F44)</f>
        <v>0</v>
      </c>
    </row>
    <row r="46" spans="1:11" s="53" customFormat="1" ht="16" thickBot="1" x14ac:dyDescent="0.4">
      <c r="A46" s="293" t="s">
        <v>609</v>
      </c>
      <c r="B46" s="293"/>
      <c r="C46" s="293"/>
      <c r="D46" s="293"/>
      <c r="E46" s="293"/>
      <c r="F46" s="251">
        <f>F45</f>
        <v>0</v>
      </c>
    </row>
    <row r="47" spans="1:11" x14ac:dyDescent="0.35">
      <c r="A47" s="86"/>
      <c r="B47" s="88"/>
      <c r="D47" s="81"/>
      <c r="E47" s="106"/>
      <c r="F47" s="162">
        <f>E47*D47</f>
        <v>0</v>
      </c>
    </row>
    <row r="48" spans="1:11" x14ac:dyDescent="0.35">
      <c r="A48" s="86" t="s">
        <v>907</v>
      </c>
      <c r="B48" s="88" t="s">
        <v>123</v>
      </c>
      <c r="C48" s="75" t="s">
        <v>32</v>
      </c>
      <c r="D48" s="81">
        <v>70</v>
      </c>
      <c r="E48" s="106"/>
      <c r="F48" s="162">
        <f>E48*D48</f>
        <v>0</v>
      </c>
    </row>
    <row r="49" spans="1:6" x14ac:dyDescent="0.35">
      <c r="A49" s="128"/>
      <c r="B49" s="159"/>
      <c r="C49" s="130"/>
      <c r="D49" s="160"/>
      <c r="E49" s="128"/>
      <c r="F49" s="136"/>
    </row>
    <row r="50" spans="1:6" ht="77.5" x14ac:dyDescent="0.35">
      <c r="A50" s="86" t="s">
        <v>908</v>
      </c>
      <c r="B50" s="95" t="s">
        <v>124</v>
      </c>
      <c r="C50" s="75" t="s">
        <v>734</v>
      </c>
      <c r="D50" s="81">
        <v>320</v>
      </c>
      <c r="E50" s="106"/>
      <c r="F50" s="162">
        <f>E50*D50</f>
        <v>0</v>
      </c>
    </row>
    <row r="51" spans="1:6" x14ac:dyDescent="0.35">
      <c r="A51" s="86"/>
      <c r="B51" s="142" t="s">
        <v>125</v>
      </c>
      <c r="D51" s="81"/>
      <c r="E51" s="106"/>
      <c r="F51" s="162"/>
    </row>
    <row r="52" spans="1:6" x14ac:dyDescent="0.35">
      <c r="A52" s="86"/>
      <c r="B52" s="88"/>
      <c r="D52" s="81"/>
      <c r="E52" s="106"/>
      <c r="F52" s="162"/>
    </row>
    <row r="53" spans="1:6" x14ac:dyDescent="0.35">
      <c r="A53" s="86"/>
      <c r="B53" s="142" t="s">
        <v>126</v>
      </c>
      <c r="C53" s="83"/>
      <c r="D53" s="83"/>
      <c r="E53" s="106"/>
      <c r="F53" s="162"/>
    </row>
    <row r="54" spans="1:6" x14ac:dyDescent="0.35">
      <c r="A54" s="86"/>
      <c r="B54" s="94"/>
      <c r="C54" s="83"/>
      <c r="D54" s="83"/>
      <c r="E54" s="106"/>
      <c r="F54" s="162"/>
    </row>
    <row r="55" spans="1:6" ht="46.5" x14ac:dyDescent="0.35">
      <c r="A55" s="86"/>
      <c r="B55" s="143" t="s">
        <v>127</v>
      </c>
      <c r="C55" s="149"/>
      <c r="D55" s="83"/>
      <c r="E55" s="106"/>
      <c r="F55" s="162"/>
    </row>
    <row r="56" spans="1:6" x14ac:dyDescent="0.35">
      <c r="A56" s="86"/>
      <c r="B56" s="143"/>
      <c r="C56" s="83"/>
      <c r="D56" s="83"/>
      <c r="E56" s="106"/>
      <c r="F56" s="162"/>
    </row>
    <row r="57" spans="1:6" ht="31" x14ac:dyDescent="0.35">
      <c r="A57" s="86" t="s">
        <v>128</v>
      </c>
      <c r="B57" s="95" t="s">
        <v>129</v>
      </c>
      <c r="C57" s="83" t="s">
        <v>737</v>
      </c>
      <c r="D57" s="83">
        <v>1</v>
      </c>
      <c r="E57" s="106"/>
      <c r="F57" s="162">
        <f>E57*D57</f>
        <v>0</v>
      </c>
    </row>
    <row r="58" spans="1:6" x14ac:dyDescent="0.35">
      <c r="A58" s="86"/>
      <c r="B58" s="95"/>
      <c r="C58" s="83"/>
      <c r="D58" s="83"/>
      <c r="E58" s="106"/>
      <c r="F58" s="162"/>
    </row>
    <row r="59" spans="1:6" ht="31" x14ac:dyDescent="0.35">
      <c r="A59" s="86"/>
      <c r="B59" s="142" t="s">
        <v>130</v>
      </c>
      <c r="C59" s="83"/>
      <c r="D59" s="83"/>
      <c r="E59" s="106"/>
      <c r="F59" s="162"/>
    </row>
    <row r="60" spans="1:6" x14ac:dyDescent="0.35">
      <c r="A60" s="86"/>
      <c r="B60" s="143"/>
      <c r="C60" s="83"/>
      <c r="D60" s="83"/>
      <c r="E60" s="106"/>
      <c r="F60" s="162"/>
    </row>
    <row r="61" spans="1:6" ht="18.5" x14ac:dyDescent="0.35">
      <c r="A61" s="86" t="s">
        <v>909</v>
      </c>
      <c r="B61" s="95" t="s">
        <v>131</v>
      </c>
      <c r="C61" s="83" t="s">
        <v>737</v>
      </c>
      <c r="D61" s="83">
        <v>1</v>
      </c>
      <c r="E61" s="106"/>
      <c r="F61" s="162">
        <f>E61*D61</f>
        <v>0</v>
      </c>
    </row>
    <row r="62" spans="1:6" x14ac:dyDescent="0.35">
      <c r="A62" s="86"/>
      <c r="B62" s="95"/>
      <c r="C62" s="83"/>
      <c r="D62" s="83"/>
      <c r="E62" s="106"/>
      <c r="F62" s="162"/>
    </row>
    <row r="63" spans="1:6" ht="18.5" x14ac:dyDescent="0.35">
      <c r="A63" s="86" t="s">
        <v>910</v>
      </c>
      <c r="B63" s="95" t="s">
        <v>132</v>
      </c>
      <c r="C63" s="83" t="s">
        <v>737</v>
      </c>
      <c r="D63" s="83">
        <v>480</v>
      </c>
      <c r="E63" s="106"/>
      <c r="F63" s="162">
        <f>E63*D63</f>
        <v>0</v>
      </c>
    </row>
    <row r="64" spans="1:6" x14ac:dyDescent="0.35">
      <c r="A64" s="86"/>
      <c r="B64" s="95"/>
      <c r="C64" s="83"/>
      <c r="D64" s="83"/>
      <c r="E64" s="106"/>
      <c r="F64" s="162"/>
    </row>
    <row r="65" spans="1:6" ht="18.5" x14ac:dyDescent="0.35">
      <c r="A65" s="86" t="s">
        <v>911</v>
      </c>
      <c r="B65" s="95" t="s">
        <v>133</v>
      </c>
      <c r="C65" s="83" t="s">
        <v>737</v>
      </c>
      <c r="D65" s="83">
        <v>1</v>
      </c>
      <c r="E65" s="106"/>
      <c r="F65" s="162">
        <f>E65*D65</f>
        <v>0</v>
      </c>
    </row>
    <row r="66" spans="1:6" x14ac:dyDescent="0.35">
      <c r="A66" s="86"/>
      <c r="B66" s="95"/>
      <c r="C66" s="83"/>
      <c r="D66" s="83"/>
      <c r="E66" s="106"/>
      <c r="F66" s="162"/>
    </row>
    <row r="67" spans="1:6" x14ac:dyDescent="0.35">
      <c r="A67" s="86"/>
      <c r="B67" s="142" t="s">
        <v>134</v>
      </c>
      <c r="C67" s="152"/>
      <c r="D67" s="83"/>
      <c r="E67" s="106"/>
      <c r="F67" s="162"/>
    </row>
    <row r="68" spans="1:6" x14ac:dyDescent="0.35">
      <c r="A68" s="86"/>
      <c r="B68" s="142" t="s">
        <v>135</v>
      </c>
      <c r="C68" s="83"/>
      <c r="D68" s="83"/>
      <c r="E68" s="106"/>
      <c r="F68" s="162"/>
    </row>
    <row r="69" spans="1:6" x14ac:dyDescent="0.35">
      <c r="A69" s="86"/>
      <c r="B69" s="143"/>
      <c r="C69" s="83"/>
      <c r="D69" s="83"/>
      <c r="E69" s="106"/>
      <c r="F69" s="162"/>
    </row>
    <row r="70" spans="1:6" ht="18.5" x14ac:dyDescent="0.35">
      <c r="A70" s="86" t="s">
        <v>912</v>
      </c>
      <c r="B70" s="95" t="s">
        <v>136</v>
      </c>
      <c r="C70" s="83" t="s">
        <v>734</v>
      </c>
      <c r="D70" s="83">
        <v>1</v>
      </c>
      <c r="E70" s="106"/>
      <c r="F70" s="162">
        <f>E70*D70</f>
        <v>0</v>
      </c>
    </row>
    <row r="71" spans="1:6" x14ac:dyDescent="0.35">
      <c r="A71" s="86"/>
      <c r="B71" s="95"/>
      <c r="C71" s="83"/>
      <c r="D71" s="83"/>
      <c r="E71" s="106"/>
      <c r="F71" s="162">
        <f>E71*D71</f>
        <v>0</v>
      </c>
    </row>
    <row r="72" spans="1:6" ht="18.5" x14ac:dyDescent="0.35">
      <c r="A72" s="86" t="s">
        <v>913</v>
      </c>
      <c r="B72" s="95" t="s">
        <v>137</v>
      </c>
      <c r="C72" s="83" t="s">
        <v>734</v>
      </c>
      <c r="D72" s="83">
        <v>1</v>
      </c>
      <c r="E72" s="106"/>
      <c r="F72" s="162">
        <f>E72*D72</f>
        <v>0</v>
      </c>
    </row>
    <row r="73" spans="1:6" x14ac:dyDescent="0.35">
      <c r="A73" s="86"/>
      <c r="B73" s="95"/>
      <c r="C73" s="83"/>
      <c r="D73" s="83"/>
      <c r="E73" s="106"/>
      <c r="F73" s="162"/>
    </row>
    <row r="74" spans="1:6" ht="18.5" x14ac:dyDescent="0.35">
      <c r="A74" s="86" t="s">
        <v>914</v>
      </c>
      <c r="B74" s="95" t="s">
        <v>138</v>
      </c>
      <c r="C74" s="83" t="s">
        <v>734</v>
      </c>
      <c r="D74" s="83">
        <v>1</v>
      </c>
      <c r="E74" s="106"/>
      <c r="F74" s="162">
        <f>E74*D74</f>
        <v>0</v>
      </c>
    </row>
    <row r="75" spans="1:6" x14ac:dyDescent="0.35">
      <c r="A75" s="86"/>
      <c r="B75" s="95"/>
      <c r="C75" s="81"/>
      <c r="D75" s="83"/>
      <c r="E75" s="106"/>
      <c r="F75" s="162"/>
    </row>
    <row r="76" spans="1:6" ht="18.5" x14ac:dyDescent="0.35">
      <c r="A76" s="86" t="s">
        <v>915</v>
      </c>
      <c r="B76" s="95" t="s">
        <v>139</v>
      </c>
      <c r="C76" s="83" t="s">
        <v>734</v>
      </c>
      <c r="D76" s="83">
        <v>80</v>
      </c>
      <c r="E76" s="106"/>
      <c r="F76" s="162">
        <f>E76*D76</f>
        <v>0</v>
      </c>
    </row>
    <row r="77" spans="1:6" x14ac:dyDescent="0.35">
      <c r="A77" s="86"/>
      <c r="B77" s="95"/>
      <c r="C77" s="81"/>
      <c r="D77" s="83"/>
      <c r="E77" s="106"/>
      <c r="F77" s="162">
        <f>E77*D77</f>
        <v>0</v>
      </c>
    </row>
    <row r="78" spans="1:6" ht="18.5" x14ac:dyDescent="0.35">
      <c r="A78" s="145" t="s">
        <v>916</v>
      </c>
      <c r="B78" s="95" t="s">
        <v>140</v>
      </c>
      <c r="C78" s="83" t="s">
        <v>734</v>
      </c>
      <c r="D78" s="81">
        <v>300</v>
      </c>
      <c r="E78" s="106"/>
      <c r="F78" s="162">
        <f>E78*D78</f>
        <v>0</v>
      </c>
    </row>
    <row r="79" spans="1:6" x14ac:dyDescent="0.35">
      <c r="A79" s="145"/>
      <c r="B79" s="95"/>
      <c r="D79" s="81"/>
      <c r="E79" s="106"/>
      <c r="F79" s="162"/>
    </row>
    <row r="80" spans="1:6" ht="31" x14ac:dyDescent="0.35">
      <c r="A80" s="81"/>
      <c r="B80" s="143" t="s">
        <v>141</v>
      </c>
      <c r="C80" s="86"/>
      <c r="D80" s="81"/>
      <c r="E80" s="106"/>
      <c r="F80" s="97"/>
    </row>
    <row r="81" spans="1:6" x14ac:dyDescent="0.35">
      <c r="A81" s="81"/>
      <c r="B81" s="153"/>
      <c r="C81" s="86"/>
      <c r="D81" s="81"/>
      <c r="E81" s="106"/>
      <c r="F81" s="97"/>
    </row>
    <row r="82" spans="1:6" x14ac:dyDescent="0.35">
      <c r="A82" s="128"/>
      <c r="B82" s="159" t="s">
        <v>142</v>
      </c>
      <c r="C82" s="130"/>
      <c r="D82" s="160"/>
      <c r="E82" s="91"/>
      <c r="F82" s="97"/>
    </row>
    <row r="83" spans="1:6" x14ac:dyDescent="0.35">
      <c r="A83" s="128" t="s">
        <v>917</v>
      </c>
      <c r="B83" s="167" t="s">
        <v>143</v>
      </c>
      <c r="C83" s="130" t="s">
        <v>144</v>
      </c>
      <c r="D83" s="160">
        <v>1000</v>
      </c>
      <c r="E83" s="91"/>
      <c r="F83" s="97">
        <f t="shared" ref="F83:F88" si="1">D83*E83</f>
        <v>0</v>
      </c>
    </row>
    <row r="84" spans="1:6" x14ac:dyDescent="0.35">
      <c r="A84" s="130" t="s">
        <v>918</v>
      </c>
      <c r="B84" s="167" t="s">
        <v>145</v>
      </c>
      <c r="C84" s="130" t="s">
        <v>144</v>
      </c>
      <c r="D84" s="168">
        <v>40000</v>
      </c>
      <c r="E84" s="91"/>
      <c r="F84" s="97">
        <f t="shared" si="1"/>
        <v>0</v>
      </c>
    </row>
    <row r="85" spans="1:6" x14ac:dyDescent="0.35">
      <c r="A85" s="130" t="s">
        <v>919</v>
      </c>
      <c r="B85" s="167" t="s">
        <v>146</v>
      </c>
      <c r="C85" s="130" t="s">
        <v>144</v>
      </c>
      <c r="D85" s="168">
        <v>100000</v>
      </c>
      <c r="E85" s="91"/>
      <c r="F85" s="97">
        <f t="shared" si="1"/>
        <v>0</v>
      </c>
    </row>
    <row r="86" spans="1:6" x14ac:dyDescent="0.35">
      <c r="A86" s="130" t="s">
        <v>920</v>
      </c>
      <c r="B86" s="167" t="s">
        <v>147</v>
      </c>
      <c r="C86" s="130" t="s">
        <v>144</v>
      </c>
      <c r="D86" s="168">
        <v>10000</v>
      </c>
      <c r="E86" s="91"/>
      <c r="F86" s="97">
        <f t="shared" si="1"/>
        <v>0</v>
      </c>
    </row>
    <row r="87" spans="1:6" x14ac:dyDescent="0.35">
      <c r="A87" s="130" t="s">
        <v>921</v>
      </c>
      <c r="B87" s="167" t="s">
        <v>148</v>
      </c>
      <c r="C87" s="130" t="s">
        <v>144</v>
      </c>
      <c r="D87" s="168">
        <v>35000</v>
      </c>
      <c r="E87" s="91"/>
      <c r="F87" s="97">
        <f t="shared" si="1"/>
        <v>0</v>
      </c>
    </row>
    <row r="88" spans="1:6" x14ac:dyDescent="0.35">
      <c r="A88" s="130" t="s">
        <v>922</v>
      </c>
      <c r="B88" s="167" t="s">
        <v>149</v>
      </c>
      <c r="C88" s="130" t="s">
        <v>144</v>
      </c>
      <c r="D88" s="160">
        <v>25000</v>
      </c>
      <c r="E88" s="91"/>
      <c r="F88" s="97">
        <f t="shared" si="1"/>
        <v>0</v>
      </c>
    </row>
    <row r="89" spans="1:6" x14ac:dyDescent="0.35">
      <c r="A89" s="130"/>
      <c r="B89" s="167"/>
      <c r="C89" s="130"/>
      <c r="D89" s="160"/>
      <c r="E89" s="91"/>
      <c r="F89" s="97"/>
    </row>
    <row r="90" spans="1:6" x14ac:dyDescent="0.35">
      <c r="A90" s="130"/>
      <c r="B90" s="159" t="s">
        <v>150</v>
      </c>
      <c r="C90" s="130"/>
      <c r="D90" s="160"/>
      <c r="E90" s="91"/>
      <c r="F90" s="97"/>
    </row>
    <row r="91" spans="1:6" x14ac:dyDescent="0.35">
      <c r="A91" s="130"/>
      <c r="B91" s="169"/>
      <c r="C91" s="130"/>
      <c r="D91" s="160"/>
      <c r="E91" s="91"/>
      <c r="F91" s="97"/>
    </row>
    <row r="92" spans="1:6" x14ac:dyDescent="0.35">
      <c r="A92" s="128" t="s">
        <v>924</v>
      </c>
      <c r="B92" s="92" t="s">
        <v>145</v>
      </c>
      <c r="C92" s="130" t="s">
        <v>144</v>
      </c>
      <c r="D92" s="168">
        <v>94000</v>
      </c>
      <c r="E92" s="91"/>
      <c r="F92" s="97">
        <f>D92*E92</f>
        <v>0</v>
      </c>
    </row>
    <row r="93" spans="1:6" x14ac:dyDescent="0.35">
      <c r="A93" s="130" t="s">
        <v>923</v>
      </c>
      <c r="B93" s="167" t="s">
        <v>146</v>
      </c>
      <c r="C93" s="130" t="s">
        <v>144</v>
      </c>
      <c r="D93" s="168">
        <v>90000</v>
      </c>
      <c r="E93" s="91"/>
      <c r="F93" s="97">
        <f>D93*E93</f>
        <v>0</v>
      </c>
    </row>
    <row r="94" spans="1:6" x14ac:dyDescent="0.35">
      <c r="A94" s="81"/>
      <c r="B94" s="153"/>
      <c r="C94" s="86"/>
      <c r="D94" s="81"/>
      <c r="E94" s="106"/>
      <c r="F94" s="97"/>
    </row>
    <row r="95" spans="1:6" x14ac:dyDescent="0.35">
      <c r="A95" s="81"/>
      <c r="B95" s="104" t="s">
        <v>151</v>
      </c>
      <c r="C95" s="86"/>
      <c r="D95" s="81"/>
      <c r="E95" s="106"/>
      <c r="F95" s="97"/>
    </row>
    <row r="96" spans="1:6" x14ac:dyDescent="0.35">
      <c r="A96" s="81"/>
      <c r="B96" s="113" t="s">
        <v>152</v>
      </c>
      <c r="C96" s="86"/>
      <c r="D96" s="81"/>
      <c r="E96" s="106"/>
      <c r="F96" s="97"/>
    </row>
    <row r="97" spans="1:6" x14ac:dyDescent="0.35">
      <c r="A97" s="81"/>
      <c r="B97" s="153"/>
      <c r="C97" s="86"/>
      <c r="D97" s="81"/>
      <c r="E97" s="106"/>
      <c r="F97" s="97"/>
    </row>
    <row r="98" spans="1:6" ht="19" thickBot="1" x14ac:dyDescent="0.4">
      <c r="A98" s="81" t="s">
        <v>153</v>
      </c>
      <c r="B98" s="153" t="s">
        <v>154</v>
      </c>
      <c r="C98" s="86" t="s">
        <v>734</v>
      </c>
      <c r="D98" s="81">
        <v>36</v>
      </c>
      <c r="E98" s="106"/>
      <c r="F98" s="97">
        <f>D98*E98</f>
        <v>0</v>
      </c>
    </row>
    <row r="99" spans="1:6" s="10" customFormat="1" ht="16" thickBot="1" x14ac:dyDescent="0.4">
      <c r="A99" s="293" t="s">
        <v>608</v>
      </c>
      <c r="B99" s="293"/>
      <c r="C99" s="293"/>
      <c r="D99" s="293"/>
      <c r="E99" s="293"/>
      <c r="F99" s="251">
        <f>SUM(F46:F98)</f>
        <v>0</v>
      </c>
    </row>
    <row r="100" spans="1:6" s="53" customFormat="1" ht="16" thickBot="1" x14ac:dyDescent="0.4">
      <c r="A100" s="293" t="s">
        <v>609</v>
      </c>
      <c r="B100" s="293"/>
      <c r="C100" s="293"/>
      <c r="D100" s="293"/>
      <c r="E100" s="293"/>
      <c r="F100" s="251">
        <f>F99</f>
        <v>0</v>
      </c>
    </row>
    <row r="101" spans="1:6" x14ac:dyDescent="0.35">
      <c r="A101" s="81"/>
      <c r="B101" s="153"/>
      <c r="C101" s="86"/>
      <c r="D101" s="81"/>
      <c r="E101" s="106"/>
      <c r="F101" s="97"/>
    </row>
    <row r="102" spans="1:6" x14ac:dyDescent="0.35">
      <c r="A102" s="138"/>
      <c r="B102" s="111" t="s">
        <v>155</v>
      </c>
      <c r="C102" s="125"/>
      <c r="D102" s="81"/>
      <c r="E102" s="106"/>
      <c r="F102" s="97"/>
    </row>
    <row r="103" spans="1:6" x14ac:dyDescent="0.35">
      <c r="A103" s="138"/>
      <c r="C103" s="125"/>
      <c r="D103" s="81"/>
      <c r="E103" s="106"/>
      <c r="F103" s="97"/>
    </row>
    <row r="104" spans="1:6" ht="27" customHeight="1" x14ac:dyDescent="0.35">
      <c r="A104" s="86" t="s">
        <v>925</v>
      </c>
      <c r="B104" s="88" t="s">
        <v>156</v>
      </c>
      <c r="D104" s="81"/>
      <c r="E104" s="106"/>
      <c r="F104" s="97"/>
    </row>
    <row r="105" spans="1:6" x14ac:dyDescent="0.35">
      <c r="A105" s="86"/>
      <c r="B105" s="88" t="s">
        <v>157</v>
      </c>
      <c r="C105" s="75" t="s">
        <v>34</v>
      </c>
      <c r="D105" s="81">
        <v>200</v>
      </c>
      <c r="E105" s="106"/>
      <c r="F105" s="97">
        <f>E105*D105</f>
        <v>0</v>
      </c>
    </row>
    <row r="106" spans="1:6" x14ac:dyDescent="0.35">
      <c r="A106" s="86"/>
      <c r="B106" s="88"/>
      <c r="D106" s="81"/>
      <c r="E106" s="106"/>
      <c r="F106" s="97"/>
    </row>
    <row r="107" spans="1:6" x14ac:dyDescent="0.35">
      <c r="A107" s="86"/>
      <c r="B107" s="88"/>
      <c r="D107" s="81"/>
      <c r="E107" s="106"/>
      <c r="F107" s="97"/>
    </row>
    <row r="108" spans="1:6" ht="31" x14ac:dyDescent="0.35">
      <c r="A108" s="81" t="s">
        <v>965</v>
      </c>
      <c r="B108" s="153" t="s">
        <v>158</v>
      </c>
      <c r="C108" s="86" t="s">
        <v>32</v>
      </c>
      <c r="D108" s="81">
        <v>27</v>
      </c>
      <c r="E108" s="106"/>
      <c r="F108" s="97">
        <f>E108*D108</f>
        <v>0</v>
      </c>
    </row>
    <row r="109" spans="1:6" x14ac:dyDescent="0.35">
      <c r="A109" s="81"/>
      <c r="B109" s="153"/>
      <c r="C109" s="86"/>
      <c r="D109" s="81"/>
      <c r="E109" s="106"/>
      <c r="F109" s="97"/>
    </row>
    <row r="110" spans="1:6" ht="16" thickBot="1" x14ac:dyDescent="0.4">
      <c r="A110" s="81"/>
      <c r="B110" s="107"/>
      <c r="D110" s="81"/>
      <c r="E110" s="106"/>
      <c r="F110" s="97"/>
    </row>
    <row r="111" spans="1:6" ht="16" thickBot="1" x14ac:dyDescent="0.4">
      <c r="A111" s="108"/>
      <c r="B111" s="102" t="s">
        <v>161</v>
      </c>
      <c r="C111" s="109"/>
      <c r="D111" s="108"/>
      <c r="E111" s="110"/>
      <c r="F111" s="89">
        <f>SUM(F100:F110)</f>
        <v>0</v>
      </c>
    </row>
  </sheetData>
  <mergeCells count="7">
    <mergeCell ref="A100:E100"/>
    <mergeCell ref="A45:E45"/>
    <mergeCell ref="A46:E46"/>
    <mergeCell ref="A99:E99"/>
    <mergeCell ref="A1:F1"/>
    <mergeCell ref="A2:F2"/>
    <mergeCell ref="A3:F3"/>
  </mergeCells>
  <printOptions horizontalCentered="1" verticalCentered="1"/>
  <pageMargins left="0.45" right="0.45" top="0.5" bottom="0.5" header="0.3" footer="0.3"/>
  <pageSetup paperSize="9" scale="65" orientation="portrait" r:id="rId1"/>
  <headerFooter>
    <oddHeader xml:space="preserve">&amp;CPROPOSED REHABILITATION AND EXTENSION OF PELELEZA JETTY </oddHeader>
    <oddFooter>&amp;R&amp;P</oddFooter>
  </headerFooter>
  <rowBreaks count="2" manualBreakCount="2">
    <brk id="45" max="5" man="1"/>
    <brk id="99"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20C4E-4AD2-424E-9C06-4BEB42D47AF0}">
  <dimension ref="A1:F137"/>
  <sheetViews>
    <sheetView view="pageBreakPreview" topLeftCell="A115" zoomScaleNormal="78" zoomScaleSheetLayoutView="100" workbookViewId="0">
      <selection activeCell="A137" sqref="A137:F137"/>
    </sheetView>
  </sheetViews>
  <sheetFormatPr defaultColWidth="9.1796875" defaultRowHeight="15.5" x14ac:dyDescent="0.35"/>
  <cols>
    <col min="1" max="1" width="10.81640625" style="75" customWidth="1"/>
    <col min="2" max="2" width="63.7265625" style="92" customWidth="1"/>
    <col min="3" max="3" width="8.81640625" style="75" customWidth="1"/>
    <col min="4" max="4" width="16.453125" style="93" customWidth="1"/>
    <col min="5" max="5" width="15.81640625" style="93" customWidth="1"/>
    <col min="6" max="6" width="23.81640625" style="93" customWidth="1"/>
    <col min="7" max="7" width="18.7265625" style="75" customWidth="1"/>
    <col min="8" max="11" width="9.1796875" style="75"/>
    <col min="12" max="12" width="20.7265625" style="75" customWidth="1"/>
    <col min="13" max="16384" width="9.1796875" style="75"/>
  </cols>
  <sheetData>
    <row r="1" spans="1:6" ht="16" thickBot="1" x14ac:dyDescent="0.4">
      <c r="A1" s="281" t="s">
        <v>742</v>
      </c>
      <c r="B1" s="282"/>
      <c r="C1" s="282"/>
      <c r="D1" s="282"/>
      <c r="E1" s="282"/>
      <c r="F1" s="283"/>
    </row>
    <row r="2" spans="1:6" ht="16" thickBot="1" x14ac:dyDescent="0.4">
      <c r="A2" s="281"/>
      <c r="B2" s="282"/>
      <c r="C2" s="282"/>
      <c r="D2" s="282"/>
      <c r="E2" s="282"/>
      <c r="F2" s="283"/>
    </row>
    <row r="3" spans="1:6" ht="17.25" customHeight="1" thickBot="1" x14ac:dyDescent="0.4">
      <c r="A3" s="281" t="s">
        <v>713</v>
      </c>
      <c r="B3" s="282"/>
      <c r="C3" s="282"/>
      <c r="D3" s="282"/>
      <c r="E3" s="282"/>
      <c r="F3" s="283"/>
    </row>
    <row r="4" spans="1:6" ht="17.25" customHeight="1" thickBot="1" x14ac:dyDescent="0.4">
      <c r="A4" s="76" t="s">
        <v>0</v>
      </c>
      <c r="B4" s="77" t="s">
        <v>1</v>
      </c>
      <c r="C4" s="76" t="s">
        <v>2</v>
      </c>
      <c r="D4" s="76" t="s">
        <v>3</v>
      </c>
      <c r="E4" s="78" t="s">
        <v>4</v>
      </c>
      <c r="F4" s="79" t="s">
        <v>5</v>
      </c>
    </row>
    <row r="5" spans="1:6" x14ac:dyDescent="0.35">
      <c r="A5" s="86"/>
      <c r="B5" s="127" t="s">
        <v>714</v>
      </c>
      <c r="D5" s="85"/>
      <c r="E5" s="97"/>
      <c r="F5" s="97"/>
    </row>
    <row r="6" spans="1:6" ht="31" x14ac:dyDescent="0.35">
      <c r="A6" s="86"/>
      <c r="B6" s="142" t="s">
        <v>163</v>
      </c>
      <c r="D6" s="85"/>
      <c r="E6" s="97"/>
      <c r="F6" s="97"/>
    </row>
    <row r="7" spans="1:6" x14ac:dyDescent="0.35">
      <c r="A7" s="86"/>
      <c r="B7" s="127"/>
      <c r="D7" s="85"/>
      <c r="E7" s="97"/>
      <c r="F7" s="97"/>
    </row>
    <row r="8" spans="1:6" x14ac:dyDescent="0.35">
      <c r="A8" s="86"/>
      <c r="B8" s="127" t="s">
        <v>109</v>
      </c>
      <c r="D8" s="85"/>
      <c r="E8" s="97"/>
      <c r="F8" s="97"/>
    </row>
    <row r="9" spans="1:6" ht="31" x14ac:dyDescent="0.35">
      <c r="A9" s="86"/>
      <c r="B9" s="143" t="s">
        <v>164</v>
      </c>
      <c r="D9" s="85"/>
      <c r="E9" s="97"/>
      <c r="F9" s="97"/>
    </row>
    <row r="10" spans="1:6" x14ac:dyDescent="0.35">
      <c r="A10" s="86"/>
      <c r="B10" s="126" t="s">
        <v>165</v>
      </c>
      <c r="D10" s="85"/>
      <c r="E10" s="97"/>
      <c r="F10" s="97"/>
    </row>
    <row r="11" spans="1:6" x14ac:dyDescent="0.35">
      <c r="A11" s="86"/>
      <c r="B11" s="126" t="s">
        <v>112</v>
      </c>
      <c r="D11" s="85"/>
      <c r="E11" s="97"/>
      <c r="F11" s="97"/>
    </row>
    <row r="12" spans="1:6" x14ac:dyDescent="0.35">
      <c r="A12" s="86"/>
      <c r="B12" s="126" t="s">
        <v>113</v>
      </c>
      <c r="D12" s="85"/>
      <c r="E12" s="97"/>
      <c r="F12" s="97"/>
    </row>
    <row r="13" spans="1:6" x14ac:dyDescent="0.35">
      <c r="A13" s="86"/>
      <c r="B13" s="126" t="s">
        <v>168</v>
      </c>
      <c r="D13" s="85"/>
      <c r="E13" s="97"/>
      <c r="F13" s="97"/>
    </row>
    <row r="14" spans="1:6" x14ac:dyDescent="0.35">
      <c r="A14" s="86"/>
      <c r="B14" s="144"/>
      <c r="D14" s="85"/>
      <c r="E14" s="97"/>
      <c r="F14" s="97"/>
    </row>
    <row r="15" spans="1:6" x14ac:dyDescent="0.35">
      <c r="A15" s="145" t="s">
        <v>926</v>
      </c>
      <c r="B15" s="146" t="s">
        <v>115</v>
      </c>
      <c r="C15" s="75" t="s">
        <v>32</v>
      </c>
      <c r="D15" s="85">
        <v>165</v>
      </c>
      <c r="E15" s="97"/>
      <c r="F15" s="97">
        <f>D15*E15</f>
        <v>0</v>
      </c>
    </row>
    <row r="16" spans="1:6" x14ac:dyDescent="0.35">
      <c r="A16" s="145"/>
      <c r="B16" s="146"/>
      <c r="D16" s="85"/>
      <c r="E16" s="97"/>
      <c r="F16" s="97"/>
    </row>
    <row r="17" spans="1:6" ht="46.5" x14ac:dyDescent="0.35">
      <c r="A17" s="145" t="s">
        <v>903</v>
      </c>
      <c r="B17" s="147" t="s">
        <v>172</v>
      </c>
      <c r="C17" s="75" t="s">
        <v>34</v>
      </c>
      <c r="D17" s="85">
        <v>1640</v>
      </c>
      <c r="E17" s="97"/>
      <c r="F17" s="97">
        <f>D17*E17</f>
        <v>0</v>
      </c>
    </row>
    <row r="18" spans="1:6" x14ac:dyDescent="0.35">
      <c r="A18" s="86"/>
      <c r="B18" s="148"/>
      <c r="D18" s="85"/>
      <c r="E18" s="97"/>
      <c r="F18" s="97"/>
    </row>
    <row r="19" spans="1:6" x14ac:dyDescent="0.35">
      <c r="A19" s="86"/>
      <c r="B19" s="127" t="s">
        <v>117</v>
      </c>
      <c r="D19" s="85"/>
      <c r="E19" s="97"/>
      <c r="F19" s="97"/>
    </row>
    <row r="20" spans="1:6" x14ac:dyDescent="0.35">
      <c r="A20" s="86" t="s">
        <v>927</v>
      </c>
      <c r="B20" s="88" t="s">
        <v>173</v>
      </c>
      <c r="D20" s="85"/>
      <c r="E20" s="97"/>
      <c r="F20" s="97"/>
    </row>
    <row r="21" spans="1:6" x14ac:dyDescent="0.35">
      <c r="A21" s="86"/>
      <c r="B21" s="88" t="s">
        <v>174</v>
      </c>
      <c r="C21" s="75" t="s">
        <v>34</v>
      </c>
      <c r="D21" s="85">
        <v>1640</v>
      </c>
      <c r="E21" s="97"/>
      <c r="F21" s="97">
        <f>D21*E21</f>
        <v>0</v>
      </c>
    </row>
    <row r="22" spans="1:6" x14ac:dyDescent="0.35">
      <c r="A22" s="86"/>
      <c r="B22" s="88"/>
      <c r="D22" s="85"/>
      <c r="E22" s="97"/>
      <c r="F22" s="97"/>
    </row>
    <row r="23" spans="1:6" x14ac:dyDescent="0.35">
      <c r="A23" s="86" t="s">
        <v>928</v>
      </c>
      <c r="B23" s="88" t="s">
        <v>119</v>
      </c>
      <c r="C23" s="75" t="s">
        <v>32</v>
      </c>
      <c r="D23" s="85">
        <v>165</v>
      </c>
      <c r="E23" s="97"/>
      <c r="F23" s="97">
        <f>D23*E23</f>
        <v>0</v>
      </c>
    </row>
    <row r="24" spans="1:6" x14ac:dyDescent="0.35">
      <c r="A24" s="86"/>
      <c r="B24" s="88"/>
      <c r="D24" s="85"/>
      <c r="E24" s="97"/>
      <c r="F24" s="97"/>
    </row>
    <row r="25" spans="1:6" x14ac:dyDescent="0.35">
      <c r="A25" s="86" t="s">
        <v>929</v>
      </c>
      <c r="B25" s="88" t="s">
        <v>121</v>
      </c>
      <c r="C25" s="75" t="s">
        <v>34</v>
      </c>
      <c r="D25" s="85">
        <v>100</v>
      </c>
      <c r="E25" s="97"/>
      <c r="F25" s="97">
        <f>D25*E25</f>
        <v>0</v>
      </c>
    </row>
    <row r="26" spans="1:6" x14ac:dyDescent="0.35">
      <c r="A26" s="86"/>
      <c r="B26" s="88"/>
      <c r="D26" s="85"/>
      <c r="E26" s="97"/>
      <c r="F26" s="97"/>
    </row>
    <row r="27" spans="1:6" x14ac:dyDescent="0.35">
      <c r="A27" s="86" t="s">
        <v>930</v>
      </c>
      <c r="B27" s="88" t="s">
        <v>122</v>
      </c>
      <c r="C27" s="75" t="s">
        <v>34</v>
      </c>
      <c r="D27" s="85">
        <v>300</v>
      </c>
      <c r="E27" s="97"/>
      <c r="F27" s="97">
        <f>D27*E27</f>
        <v>0</v>
      </c>
    </row>
    <row r="28" spans="1:6" x14ac:dyDescent="0.35">
      <c r="A28" s="86"/>
      <c r="B28" s="88"/>
      <c r="D28" s="85"/>
      <c r="E28" s="97"/>
      <c r="F28" s="97"/>
    </row>
    <row r="29" spans="1:6" x14ac:dyDescent="0.35">
      <c r="A29" s="86" t="s">
        <v>931</v>
      </c>
      <c r="B29" s="88" t="s">
        <v>123</v>
      </c>
      <c r="C29" s="75" t="s">
        <v>32</v>
      </c>
      <c r="D29" s="85">
        <v>145</v>
      </c>
      <c r="E29" s="97"/>
      <c r="F29" s="97">
        <f>D29*E29</f>
        <v>0</v>
      </c>
    </row>
    <row r="30" spans="1:6" x14ac:dyDescent="0.35">
      <c r="A30" s="86"/>
      <c r="B30" s="88"/>
      <c r="D30" s="85"/>
      <c r="E30" s="97"/>
      <c r="F30" s="97"/>
    </row>
    <row r="31" spans="1:6" ht="18.5" x14ac:dyDescent="0.35">
      <c r="A31" s="86" t="s">
        <v>932</v>
      </c>
      <c r="B31" s="88" t="s">
        <v>175</v>
      </c>
      <c r="C31" s="75" t="s">
        <v>734</v>
      </c>
      <c r="D31" s="85">
        <v>200</v>
      </c>
      <c r="E31" s="97"/>
      <c r="F31" s="97">
        <f>D31*E31</f>
        <v>0</v>
      </c>
    </row>
    <row r="32" spans="1:6" x14ac:dyDescent="0.35">
      <c r="A32" s="86"/>
      <c r="B32" s="88" t="s">
        <v>176</v>
      </c>
      <c r="D32" s="85"/>
      <c r="E32" s="97"/>
      <c r="F32" s="97"/>
    </row>
    <row r="33" spans="1:6" x14ac:dyDescent="0.35">
      <c r="A33" s="86"/>
      <c r="B33" s="88"/>
      <c r="D33" s="85"/>
      <c r="E33" s="97"/>
      <c r="F33" s="97"/>
    </row>
    <row r="34" spans="1:6" x14ac:dyDescent="0.35">
      <c r="A34" s="86"/>
      <c r="B34" s="142" t="s">
        <v>177</v>
      </c>
      <c r="D34" s="85"/>
      <c r="E34" s="97"/>
      <c r="F34" s="97"/>
    </row>
    <row r="35" spans="1:6" x14ac:dyDescent="0.35">
      <c r="A35" s="86"/>
      <c r="B35" s="142" t="s">
        <v>126</v>
      </c>
      <c r="C35" s="83"/>
      <c r="D35" s="97"/>
      <c r="E35" s="97"/>
      <c r="F35" s="97"/>
    </row>
    <row r="36" spans="1:6" ht="46.5" x14ac:dyDescent="0.35">
      <c r="A36" s="86"/>
      <c r="B36" s="143" t="s">
        <v>178</v>
      </c>
      <c r="C36" s="149"/>
      <c r="D36" s="97"/>
      <c r="E36" s="97"/>
      <c r="F36" s="97"/>
    </row>
    <row r="37" spans="1:6" x14ac:dyDescent="0.35">
      <c r="A37" s="86"/>
      <c r="B37" s="143"/>
      <c r="C37" s="83"/>
      <c r="D37" s="97"/>
      <c r="E37" s="97"/>
      <c r="F37" s="97"/>
    </row>
    <row r="38" spans="1:6" x14ac:dyDescent="0.35">
      <c r="A38" s="86"/>
      <c r="B38" s="95"/>
      <c r="C38" s="83"/>
      <c r="D38" s="97"/>
      <c r="E38" s="97"/>
      <c r="F38" s="97"/>
    </row>
    <row r="39" spans="1:6" x14ac:dyDescent="0.35">
      <c r="A39" s="86"/>
      <c r="B39" s="142" t="s">
        <v>179</v>
      </c>
      <c r="C39" s="83"/>
      <c r="D39" s="97"/>
      <c r="E39" s="97"/>
      <c r="F39" s="97"/>
    </row>
    <row r="40" spans="1:6" x14ac:dyDescent="0.35">
      <c r="A40" s="86"/>
      <c r="B40" s="143"/>
      <c r="C40" s="83"/>
      <c r="D40" s="97"/>
      <c r="E40" s="97"/>
      <c r="F40" s="97"/>
    </row>
    <row r="41" spans="1:6" ht="31" x14ac:dyDescent="0.35">
      <c r="A41" s="86" t="s">
        <v>933</v>
      </c>
      <c r="B41" s="95" t="s">
        <v>748</v>
      </c>
      <c r="C41" s="83" t="s">
        <v>737</v>
      </c>
      <c r="D41" s="97">
        <v>1700</v>
      </c>
      <c r="E41" s="97"/>
      <c r="F41" s="97">
        <f>D41*E41</f>
        <v>0</v>
      </c>
    </row>
    <row r="42" spans="1:6" x14ac:dyDescent="0.35">
      <c r="A42" s="150"/>
      <c r="B42" s="151"/>
      <c r="C42" s="149"/>
      <c r="D42" s="97"/>
      <c r="E42" s="97"/>
      <c r="F42" s="97"/>
    </row>
    <row r="43" spans="1:6" x14ac:dyDescent="0.35">
      <c r="A43" s="86"/>
      <c r="B43" s="142" t="s">
        <v>134</v>
      </c>
      <c r="C43" s="152"/>
      <c r="D43" s="97"/>
      <c r="E43" s="97"/>
      <c r="F43" s="97"/>
    </row>
    <row r="44" spans="1:6" x14ac:dyDescent="0.35">
      <c r="A44" s="86"/>
      <c r="B44" s="142" t="s">
        <v>135</v>
      </c>
      <c r="C44" s="83"/>
      <c r="D44" s="97"/>
      <c r="E44" s="97"/>
      <c r="F44" s="97"/>
    </row>
    <row r="45" spans="1:6" x14ac:dyDescent="0.35">
      <c r="A45" s="86"/>
      <c r="B45" s="143"/>
      <c r="C45" s="83"/>
      <c r="D45" s="97"/>
      <c r="E45" s="97"/>
      <c r="F45" s="97"/>
    </row>
    <row r="46" spans="1:6" ht="18.5" x14ac:dyDescent="0.35">
      <c r="A46" s="86" t="s">
        <v>934</v>
      </c>
      <c r="B46" s="95" t="s">
        <v>180</v>
      </c>
      <c r="C46" s="83" t="s">
        <v>734</v>
      </c>
      <c r="D46" s="97">
        <v>330</v>
      </c>
      <c r="E46" s="97"/>
      <c r="F46" s="97">
        <f>D46*E46</f>
        <v>0</v>
      </c>
    </row>
    <row r="47" spans="1:6" x14ac:dyDescent="0.35">
      <c r="A47" s="86"/>
      <c r="B47" s="95"/>
      <c r="C47" s="83"/>
      <c r="D47" s="97"/>
      <c r="E47" s="97"/>
      <c r="F47" s="97"/>
    </row>
    <row r="48" spans="1:6" ht="18.5" x14ac:dyDescent="0.35">
      <c r="A48" s="86" t="s">
        <v>935</v>
      </c>
      <c r="B48" s="95" t="s">
        <v>749</v>
      </c>
      <c r="C48" s="83" t="s">
        <v>734</v>
      </c>
      <c r="D48" s="97">
        <v>1200</v>
      </c>
      <c r="E48" s="97"/>
      <c r="F48" s="97">
        <f>D48*E48</f>
        <v>0</v>
      </c>
    </row>
    <row r="49" spans="1:6" x14ac:dyDescent="0.35">
      <c r="A49" s="86"/>
      <c r="B49" s="95"/>
      <c r="D49" s="85"/>
      <c r="E49" s="97"/>
      <c r="F49" s="97"/>
    </row>
    <row r="50" spans="1:6" x14ac:dyDescent="0.35">
      <c r="A50" s="81"/>
      <c r="B50" s="104" t="s">
        <v>182</v>
      </c>
      <c r="C50" s="86"/>
      <c r="D50" s="85"/>
      <c r="E50" s="97"/>
      <c r="F50" s="97"/>
    </row>
    <row r="51" spans="1:6" x14ac:dyDescent="0.35">
      <c r="A51" s="81"/>
      <c r="B51" s="104" t="s">
        <v>183</v>
      </c>
      <c r="C51" s="86"/>
      <c r="D51" s="85"/>
      <c r="E51" s="97"/>
      <c r="F51" s="97"/>
    </row>
    <row r="52" spans="1:6" ht="16" thickBot="1" x14ac:dyDescent="0.4">
      <c r="A52" s="81" t="s">
        <v>936</v>
      </c>
      <c r="B52" s="153" t="s">
        <v>147</v>
      </c>
      <c r="C52" s="86" t="s">
        <v>184</v>
      </c>
      <c r="D52" s="85">
        <v>255</v>
      </c>
      <c r="E52" s="97"/>
      <c r="F52" s="97">
        <f>D52*E52</f>
        <v>0</v>
      </c>
    </row>
    <row r="53" spans="1:6" s="10" customFormat="1" ht="16" thickBot="1" x14ac:dyDescent="0.4">
      <c r="A53" s="293" t="s">
        <v>608</v>
      </c>
      <c r="B53" s="293"/>
      <c r="C53" s="293"/>
      <c r="D53" s="293"/>
      <c r="E53" s="293"/>
      <c r="F53" s="251">
        <f>SUM(F15:F52)</f>
        <v>0</v>
      </c>
    </row>
    <row r="54" spans="1:6" s="53" customFormat="1" ht="16" thickBot="1" x14ac:dyDescent="0.4">
      <c r="A54" s="293" t="s">
        <v>609</v>
      </c>
      <c r="B54" s="293"/>
      <c r="C54" s="293"/>
      <c r="D54" s="293"/>
      <c r="E54" s="293"/>
      <c r="F54" s="251">
        <f>F53</f>
        <v>0</v>
      </c>
    </row>
    <row r="55" spans="1:6" ht="31" x14ac:dyDescent="0.35">
      <c r="A55" s="86"/>
      <c r="B55" s="142" t="s">
        <v>185</v>
      </c>
      <c r="D55" s="85"/>
      <c r="E55" s="97"/>
      <c r="F55" s="97"/>
    </row>
    <row r="56" spans="1:6" x14ac:dyDescent="0.35">
      <c r="A56" s="86"/>
      <c r="B56" s="127"/>
      <c r="D56" s="85"/>
      <c r="E56" s="97"/>
      <c r="F56" s="97"/>
    </row>
    <row r="57" spans="1:6" x14ac:dyDescent="0.35">
      <c r="A57" s="86"/>
      <c r="B57" s="127" t="s">
        <v>109</v>
      </c>
      <c r="D57" s="85"/>
      <c r="E57" s="97"/>
      <c r="F57" s="97"/>
    </row>
    <row r="58" spans="1:6" ht="31" x14ac:dyDescent="0.35">
      <c r="A58" s="86"/>
      <c r="B58" s="143" t="s">
        <v>164</v>
      </c>
      <c r="D58" s="85"/>
      <c r="E58" s="97"/>
      <c r="F58" s="97"/>
    </row>
    <row r="59" spans="1:6" x14ac:dyDescent="0.35">
      <c r="A59" s="86"/>
      <c r="B59" s="126" t="s">
        <v>165</v>
      </c>
      <c r="D59" s="85"/>
      <c r="E59" s="97"/>
      <c r="F59" s="97"/>
    </row>
    <row r="60" spans="1:6" x14ac:dyDescent="0.35">
      <c r="A60" s="86"/>
      <c r="B60" s="126" t="s">
        <v>112</v>
      </c>
      <c r="D60" s="85"/>
      <c r="E60" s="97"/>
      <c r="F60" s="97"/>
    </row>
    <row r="61" spans="1:6" x14ac:dyDescent="0.35">
      <c r="A61" s="86"/>
      <c r="B61" s="126" t="s">
        <v>113</v>
      </c>
      <c r="D61" s="85"/>
      <c r="E61" s="97"/>
      <c r="F61" s="97"/>
    </row>
    <row r="62" spans="1:6" x14ac:dyDescent="0.35">
      <c r="A62" s="86"/>
      <c r="B62" s="126" t="s">
        <v>168</v>
      </c>
      <c r="D62" s="85"/>
      <c r="E62" s="97"/>
      <c r="F62" s="97"/>
    </row>
    <row r="63" spans="1:6" x14ac:dyDescent="0.35">
      <c r="A63" s="86"/>
      <c r="B63" s="144"/>
      <c r="D63" s="85"/>
      <c r="E63" s="97"/>
      <c r="F63" s="97"/>
    </row>
    <row r="64" spans="1:6" x14ac:dyDescent="0.35">
      <c r="A64" s="145" t="s">
        <v>926</v>
      </c>
      <c r="B64" s="146" t="s">
        <v>115</v>
      </c>
      <c r="C64" s="75" t="s">
        <v>32</v>
      </c>
      <c r="D64" s="85">
        <v>173</v>
      </c>
      <c r="E64" s="97"/>
      <c r="F64" s="97">
        <f>D64*E64</f>
        <v>0</v>
      </c>
    </row>
    <row r="65" spans="1:6" x14ac:dyDescent="0.35">
      <c r="A65" s="145"/>
      <c r="B65" s="146"/>
      <c r="D65" s="85"/>
      <c r="E65" s="97"/>
      <c r="F65" s="97"/>
    </row>
    <row r="66" spans="1:6" ht="46.5" x14ac:dyDescent="0.35">
      <c r="A66" s="145" t="s">
        <v>903</v>
      </c>
      <c r="B66" s="147" t="s">
        <v>172</v>
      </c>
      <c r="C66" s="75" t="s">
        <v>34</v>
      </c>
      <c r="D66" s="85">
        <v>1730</v>
      </c>
      <c r="E66" s="97"/>
      <c r="F66" s="97">
        <f>D66*E66</f>
        <v>0</v>
      </c>
    </row>
    <row r="67" spans="1:6" x14ac:dyDescent="0.35">
      <c r="A67" s="86"/>
      <c r="B67" s="148"/>
      <c r="D67" s="85"/>
      <c r="E67" s="97"/>
      <c r="F67" s="97"/>
    </row>
    <row r="68" spans="1:6" x14ac:dyDescent="0.35">
      <c r="A68" s="86"/>
      <c r="B68" s="127" t="s">
        <v>117</v>
      </c>
      <c r="D68" s="85"/>
      <c r="E68" s="97"/>
      <c r="F68" s="97"/>
    </row>
    <row r="69" spans="1:6" x14ac:dyDescent="0.35">
      <c r="A69" s="86"/>
      <c r="B69" s="88"/>
      <c r="D69" s="85"/>
      <c r="E69" s="97"/>
      <c r="F69" s="97"/>
    </row>
    <row r="70" spans="1:6" x14ac:dyDescent="0.35">
      <c r="A70" s="86" t="s">
        <v>927</v>
      </c>
      <c r="B70" s="88" t="s">
        <v>173</v>
      </c>
      <c r="D70" s="85"/>
      <c r="E70" s="97"/>
      <c r="F70" s="97"/>
    </row>
    <row r="71" spans="1:6" x14ac:dyDescent="0.35">
      <c r="A71" s="86"/>
      <c r="B71" s="88" t="s">
        <v>174</v>
      </c>
      <c r="C71" s="75" t="s">
        <v>34</v>
      </c>
      <c r="D71" s="85">
        <v>1730</v>
      </c>
      <c r="E71" s="97"/>
      <c r="F71" s="97">
        <f>D71*E71</f>
        <v>0</v>
      </c>
    </row>
    <row r="72" spans="1:6" x14ac:dyDescent="0.35">
      <c r="A72" s="86"/>
      <c r="B72" s="88"/>
      <c r="D72" s="85"/>
      <c r="E72" s="97"/>
      <c r="F72" s="97"/>
    </row>
    <row r="73" spans="1:6" x14ac:dyDescent="0.35">
      <c r="A73" s="86" t="s">
        <v>928</v>
      </c>
      <c r="B73" s="88" t="s">
        <v>119</v>
      </c>
      <c r="C73" s="75" t="s">
        <v>32</v>
      </c>
      <c r="D73" s="85">
        <v>173</v>
      </c>
      <c r="E73" s="97"/>
      <c r="F73" s="97">
        <f>D73*E73</f>
        <v>0</v>
      </c>
    </row>
    <row r="74" spans="1:6" x14ac:dyDescent="0.35">
      <c r="A74" s="86"/>
      <c r="B74" s="88"/>
      <c r="D74" s="85"/>
      <c r="E74" s="97"/>
      <c r="F74" s="97"/>
    </row>
    <row r="75" spans="1:6" x14ac:dyDescent="0.35">
      <c r="A75" s="86" t="s">
        <v>929</v>
      </c>
      <c r="B75" s="88" t="s">
        <v>121</v>
      </c>
      <c r="C75" s="75" t="s">
        <v>34</v>
      </c>
      <c r="D75" s="85">
        <v>100</v>
      </c>
      <c r="E75" s="97"/>
      <c r="F75" s="97">
        <f>D75*E75</f>
        <v>0</v>
      </c>
    </row>
    <row r="76" spans="1:6" x14ac:dyDescent="0.35">
      <c r="A76" s="86"/>
      <c r="B76" s="88"/>
      <c r="D76" s="85"/>
      <c r="E76" s="97"/>
      <c r="F76" s="97"/>
    </row>
    <row r="77" spans="1:6" x14ac:dyDescent="0.35">
      <c r="A77" s="86" t="s">
        <v>930</v>
      </c>
      <c r="B77" s="88" t="s">
        <v>122</v>
      </c>
      <c r="C77" s="75" t="s">
        <v>34</v>
      </c>
      <c r="D77" s="85">
        <v>100</v>
      </c>
      <c r="E77" s="97"/>
      <c r="F77" s="97">
        <f>D77*E77</f>
        <v>0</v>
      </c>
    </row>
    <row r="78" spans="1:6" x14ac:dyDescent="0.35">
      <c r="A78" s="86"/>
      <c r="B78" s="88"/>
      <c r="D78" s="85"/>
      <c r="E78" s="97"/>
      <c r="F78" s="97"/>
    </row>
    <row r="79" spans="1:6" x14ac:dyDescent="0.35">
      <c r="A79" s="86" t="s">
        <v>931</v>
      </c>
      <c r="B79" s="88" t="s">
        <v>123</v>
      </c>
      <c r="C79" s="75" t="s">
        <v>32</v>
      </c>
      <c r="D79" s="85">
        <v>126</v>
      </c>
      <c r="E79" s="97"/>
      <c r="F79" s="97">
        <f>D79*E79</f>
        <v>0</v>
      </c>
    </row>
    <row r="80" spans="1:6" x14ac:dyDescent="0.35">
      <c r="A80" s="86"/>
      <c r="B80" s="88"/>
      <c r="D80" s="85"/>
      <c r="E80" s="97"/>
      <c r="F80" s="97"/>
    </row>
    <row r="81" spans="1:6" ht="18.5" x14ac:dyDescent="0.35">
      <c r="A81" s="86" t="s">
        <v>932</v>
      </c>
      <c r="B81" s="88" t="s">
        <v>175</v>
      </c>
      <c r="C81" s="75" t="s">
        <v>734</v>
      </c>
      <c r="D81" s="85">
        <v>1</v>
      </c>
      <c r="E81" s="97"/>
      <c r="F81" s="97">
        <f>D81*E81</f>
        <v>0</v>
      </c>
    </row>
    <row r="82" spans="1:6" x14ac:dyDescent="0.35">
      <c r="A82" s="86"/>
      <c r="B82" s="88" t="s">
        <v>176</v>
      </c>
      <c r="D82" s="85"/>
      <c r="E82" s="97"/>
      <c r="F82" s="97"/>
    </row>
    <row r="83" spans="1:6" x14ac:dyDescent="0.35">
      <c r="A83" s="86"/>
      <c r="B83" s="88"/>
      <c r="D83" s="85"/>
      <c r="E83" s="97"/>
      <c r="F83" s="97"/>
    </row>
    <row r="84" spans="1:6" x14ac:dyDescent="0.35">
      <c r="A84" s="86"/>
      <c r="B84" s="142" t="s">
        <v>177</v>
      </c>
      <c r="D84" s="85"/>
      <c r="E84" s="97"/>
      <c r="F84" s="97"/>
    </row>
    <row r="85" spans="1:6" x14ac:dyDescent="0.35">
      <c r="A85" s="86"/>
      <c r="B85" s="143" t="s">
        <v>126</v>
      </c>
      <c r="C85" s="83"/>
      <c r="D85" s="97"/>
      <c r="E85" s="97"/>
      <c r="F85" s="97"/>
    </row>
    <row r="86" spans="1:6" ht="46.5" x14ac:dyDescent="0.35">
      <c r="A86" s="86"/>
      <c r="B86" s="143" t="s">
        <v>186</v>
      </c>
      <c r="C86" s="149"/>
      <c r="D86" s="97"/>
      <c r="E86" s="97"/>
      <c r="F86" s="97"/>
    </row>
    <row r="87" spans="1:6" x14ac:dyDescent="0.35">
      <c r="A87" s="86"/>
      <c r="B87" s="143"/>
      <c r="C87" s="83"/>
      <c r="D87" s="97"/>
      <c r="E87" s="97"/>
      <c r="F87" s="97"/>
    </row>
    <row r="88" spans="1:6" x14ac:dyDescent="0.35">
      <c r="A88" s="86"/>
      <c r="B88" s="95"/>
      <c r="C88" s="83"/>
      <c r="D88" s="97"/>
      <c r="E88" s="97"/>
      <c r="F88" s="97"/>
    </row>
    <row r="89" spans="1:6" x14ac:dyDescent="0.35">
      <c r="A89" s="86"/>
      <c r="B89" s="142" t="s">
        <v>179</v>
      </c>
      <c r="C89" s="83"/>
      <c r="D89" s="97"/>
      <c r="E89" s="97"/>
      <c r="F89" s="97"/>
    </row>
    <row r="90" spans="1:6" x14ac:dyDescent="0.35">
      <c r="A90" s="86"/>
      <c r="B90" s="143"/>
      <c r="C90" s="83"/>
      <c r="D90" s="97"/>
      <c r="E90" s="97"/>
      <c r="F90" s="97"/>
    </row>
    <row r="91" spans="1:6" ht="31" x14ac:dyDescent="0.35">
      <c r="A91" s="86" t="s">
        <v>933</v>
      </c>
      <c r="B91" s="95" t="s">
        <v>748</v>
      </c>
      <c r="C91" s="83" t="s">
        <v>737</v>
      </c>
      <c r="D91" s="97">
        <v>1700</v>
      </c>
      <c r="E91" s="97"/>
      <c r="F91" s="97">
        <f>D91*E91</f>
        <v>0</v>
      </c>
    </row>
    <row r="92" spans="1:6" x14ac:dyDescent="0.35">
      <c r="A92" s="86"/>
      <c r="B92" s="154"/>
      <c r="C92" s="83"/>
      <c r="D92" s="97"/>
      <c r="E92" s="97"/>
      <c r="F92" s="97"/>
    </row>
    <row r="93" spans="1:6" x14ac:dyDescent="0.35">
      <c r="A93" s="86"/>
      <c r="B93" s="142" t="s">
        <v>134</v>
      </c>
      <c r="C93" s="152"/>
      <c r="D93" s="97"/>
      <c r="E93" s="97"/>
      <c r="F93" s="97"/>
    </row>
    <row r="94" spans="1:6" x14ac:dyDescent="0.35">
      <c r="A94" s="86"/>
      <c r="B94" s="142" t="s">
        <v>135</v>
      </c>
      <c r="C94" s="83"/>
      <c r="D94" s="97"/>
      <c r="E94" s="97"/>
      <c r="F94" s="97"/>
    </row>
    <row r="95" spans="1:6" x14ac:dyDescent="0.35">
      <c r="A95" s="86"/>
      <c r="B95" s="143"/>
      <c r="C95" s="83"/>
      <c r="D95" s="97"/>
      <c r="E95" s="97"/>
      <c r="F95" s="97"/>
    </row>
    <row r="96" spans="1:6" ht="18.5" x14ac:dyDescent="0.35">
      <c r="A96" s="86" t="s">
        <v>934</v>
      </c>
      <c r="B96" s="95" t="s">
        <v>180</v>
      </c>
      <c r="C96" s="83" t="s">
        <v>734</v>
      </c>
      <c r="D96" s="97">
        <v>175</v>
      </c>
      <c r="E96" s="97"/>
      <c r="F96" s="97">
        <f>D96*E96</f>
        <v>0</v>
      </c>
    </row>
    <row r="97" spans="1:6" x14ac:dyDescent="0.35">
      <c r="A97" s="86"/>
      <c r="B97" s="95"/>
      <c r="C97" s="83"/>
      <c r="D97" s="97"/>
      <c r="E97" s="97"/>
      <c r="F97" s="97"/>
    </row>
    <row r="98" spans="1:6" ht="18.5" x14ac:dyDescent="0.35">
      <c r="A98" s="86" t="s">
        <v>935</v>
      </c>
      <c r="B98" s="95" t="s">
        <v>181</v>
      </c>
      <c r="C98" s="83" t="s">
        <v>734</v>
      </c>
      <c r="D98" s="97">
        <v>570</v>
      </c>
      <c r="E98" s="97"/>
      <c r="F98" s="97">
        <f>D98*E98</f>
        <v>0</v>
      </c>
    </row>
    <row r="99" spans="1:6" x14ac:dyDescent="0.35">
      <c r="A99" s="86"/>
      <c r="B99" s="95"/>
      <c r="D99" s="85"/>
      <c r="E99" s="97"/>
      <c r="F99" s="97"/>
    </row>
    <row r="100" spans="1:6" x14ac:dyDescent="0.35">
      <c r="A100" s="81"/>
      <c r="B100" s="113" t="s">
        <v>182</v>
      </c>
      <c r="C100" s="86"/>
      <c r="D100" s="85"/>
      <c r="E100" s="97"/>
      <c r="F100" s="97"/>
    </row>
    <row r="101" spans="1:6" x14ac:dyDescent="0.35">
      <c r="A101" s="81"/>
      <c r="B101" s="153"/>
      <c r="C101" s="86"/>
      <c r="D101" s="85"/>
      <c r="E101" s="97"/>
      <c r="F101" s="97"/>
    </row>
    <row r="102" spans="1:6" x14ac:dyDescent="0.35">
      <c r="A102" s="81"/>
      <c r="B102" s="104" t="s">
        <v>183</v>
      </c>
      <c r="C102" s="86"/>
      <c r="D102" s="85"/>
      <c r="E102" s="97"/>
      <c r="F102" s="97"/>
    </row>
    <row r="103" spans="1:6" x14ac:dyDescent="0.35">
      <c r="A103" s="81" t="s">
        <v>936</v>
      </c>
      <c r="B103" s="153" t="s">
        <v>147</v>
      </c>
      <c r="C103" s="86" t="s">
        <v>144</v>
      </c>
      <c r="D103" s="85">
        <v>41000</v>
      </c>
      <c r="E103" s="97"/>
      <c r="F103" s="97">
        <f>D103*E103</f>
        <v>0</v>
      </c>
    </row>
    <row r="104" spans="1:6" ht="16" thickBot="1" x14ac:dyDescent="0.4">
      <c r="A104" s="81"/>
      <c r="B104" s="153"/>
      <c r="C104" s="86"/>
      <c r="D104" s="85"/>
      <c r="E104" s="97"/>
      <c r="F104" s="97"/>
    </row>
    <row r="105" spans="1:6" s="10" customFormat="1" ht="16" thickBot="1" x14ac:dyDescent="0.4">
      <c r="A105" s="293" t="s">
        <v>608</v>
      </c>
      <c r="B105" s="293"/>
      <c r="C105" s="293"/>
      <c r="D105" s="293"/>
      <c r="E105" s="293"/>
      <c r="F105" s="251">
        <f>SUM(F54:F104)</f>
        <v>0</v>
      </c>
    </row>
    <row r="106" spans="1:6" s="53" customFormat="1" ht="16" thickBot="1" x14ac:dyDescent="0.4">
      <c r="A106" s="293" t="s">
        <v>609</v>
      </c>
      <c r="B106" s="293"/>
      <c r="C106" s="293"/>
      <c r="D106" s="293"/>
      <c r="E106" s="293"/>
      <c r="F106" s="251">
        <f>F105</f>
        <v>0</v>
      </c>
    </row>
    <row r="107" spans="1:6" x14ac:dyDescent="0.35">
      <c r="A107" s="81"/>
      <c r="B107" s="153"/>
      <c r="C107" s="86"/>
      <c r="D107" s="85"/>
      <c r="E107" s="97"/>
      <c r="F107" s="97"/>
    </row>
    <row r="108" spans="1:6" x14ac:dyDescent="0.35">
      <c r="A108" s="81"/>
      <c r="B108" s="104" t="s">
        <v>152</v>
      </c>
      <c r="C108" s="86"/>
      <c r="D108" s="85"/>
      <c r="E108" s="97"/>
      <c r="F108" s="97"/>
    </row>
    <row r="109" spans="1:6" x14ac:dyDescent="0.35">
      <c r="A109" s="81"/>
      <c r="B109" s="153"/>
      <c r="C109" s="86"/>
      <c r="D109" s="85"/>
      <c r="E109" s="97"/>
      <c r="F109" s="97"/>
    </row>
    <row r="110" spans="1:6" ht="18.5" x14ac:dyDescent="0.35">
      <c r="A110" s="81" t="s">
        <v>937</v>
      </c>
      <c r="B110" s="153" t="s">
        <v>154</v>
      </c>
      <c r="C110" s="86" t="s">
        <v>734</v>
      </c>
      <c r="D110" s="85">
        <v>42</v>
      </c>
      <c r="E110" s="97"/>
      <c r="F110" s="97">
        <f>D110*E110</f>
        <v>0</v>
      </c>
    </row>
    <row r="111" spans="1:6" x14ac:dyDescent="0.35">
      <c r="A111" s="81"/>
      <c r="B111" s="95"/>
      <c r="D111" s="85"/>
      <c r="E111" s="97"/>
      <c r="F111" s="97"/>
    </row>
    <row r="112" spans="1:6" x14ac:dyDescent="0.35">
      <c r="A112" s="150"/>
      <c r="B112" s="155"/>
      <c r="D112" s="85"/>
      <c r="E112" s="97"/>
      <c r="F112" s="97"/>
    </row>
    <row r="113" spans="1:6" x14ac:dyDescent="0.35">
      <c r="A113" s="125"/>
      <c r="B113" s="127" t="s">
        <v>155</v>
      </c>
      <c r="D113" s="85"/>
      <c r="E113" s="97"/>
      <c r="F113" s="97"/>
    </row>
    <row r="114" spans="1:6" x14ac:dyDescent="0.35">
      <c r="A114" s="125"/>
      <c r="B114" s="87"/>
      <c r="D114" s="85"/>
      <c r="E114" s="97"/>
      <c r="F114" s="97"/>
    </row>
    <row r="115" spans="1:6" x14ac:dyDescent="0.35">
      <c r="A115" s="86" t="s">
        <v>938</v>
      </c>
      <c r="B115" s="88" t="s">
        <v>187</v>
      </c>
      <c r="C115" s="75" t="s">
        <v>34</v>
      </c>
      <c r="D115" s="85">
        <v>20</v>
      </c>
      <c r="E115" s="97"/>
      <c r="F115" s="97">
        <f>D115*E115</f>
        <v>0</v>
      </c>
    </row>
    <row r="116" spans="1:6" x14ac:dyDescent="0.35">
      <c r="A116" s="86"/>
      <c r="B116" s="88" t="s">
        <v>188</v>
      </c>
      <c r="D116" s="85"/>
      <c r="E116" s="97"/>
      <c r="F116" s="97"/>
    </row>
    <row r="117" spans="1:6" x14ac:dyDescent="0.35">
      <c r="A117" s="86"/>
      <c r="B117" s="88"/>
      <c r="D117" s="85"/>
      <c r="E117" s="97"/>
      <c r="F117" s="97"/>
    </row>
    <row r="118" spans="1:6" x14ac:dyDescent="0.35">
      <c r="A118" s="86"/>
      <c r="B118" s="88"/>
      <c r="D118" s="85"/>
      <c r="E118" s="97"/>
      <c r="F118" s="97"/>
    </row>
    <row r="119" spans="1:6" x14ac:dyDescent="0.35">
      <c r="A119" s="86" t="s">
        <v>945</v>
      </c>
      <c r="B119" s="88" t="s">
        <v>189</v>
      </c>
      <c r="D119" s="85"/>
      <c r="E119" s="97"/>
      <c r="F119" s="97"/>
    </row>
    <row r="120" spans="1:6" x14ac:dyDescent="0.35">
      <c r="A120" s="141"/>
      <c r="B120" s="88" t="s">
        <v>750</v>
      </c>
      <c r="C120" s="75" t="s">
        <v>32</v>
      </c>
      <c r="D120" s="85">
        <v>24</v>
      </c>
      <c r="E120" s="97"/>
      <c r="F120" s="97">
        <f>D120*E120</f>
        <v>0</v>
      </c>
    </row>
    <row r="121" spans="1:6" x14ac:dyDescent="0.35">
      <c r="A121" s="141"/>
      <c r="B121" s="88"/>
      <c r="D121" s="85"/>
      <c r="E121" s="97"/>
      <c r="F121" s="97"/>
    </row>
    <row r="122" spans="1:6" x14ac:dyDescent="0.35">
      <c r="A122" s="86"/>
      <c r="B122" s="95"/>
      <c r="C122" s="81"/>
      <c r="D122" s="97"/>
      <c r="E122" s="97"/>
      <c r="F122" s="97"/>
    </row>
    <row r="123" spans="1:6" x14ac:dyDescent="0.35">
      <c r="A123" s="86"/>
      <c r="B123" s="95"/>
      <c r="D123" s="85"/>
      <c r="E123" s="97"/>
      <c r="F123" s="97"/>
    </row>
    <row r="124" spans="1:6" x14ac:dyDescent="0.35">
      <c r="A124" s="86"/>
      <c r="B124" s="127" t="s">
        <v>190</v>
      </c>
      <c r="D124" s="85"/>
      <c r="E124" s="97"/>
      <c r="F124" s="85"/>
    </row>
    <row r="125" spans="1:6" x14ac:dyDescent="0.35">
      <c r="A125" s="86"/>
      <c r="B125" s="88"/>
      <c r="D125" s="85"/>
      <c r="E125" s="97"/>
      <c r="F125" s="85"/>
    </row>
    <row r="126" spans="1:6" x14ac:dyDescent="0.35">
      <c r="A126" s="86" t="s">
        <v>939</v>
      </c>
      <c r="B126" s="88" t="s">
        <v>191</v>
      </c>
      <c r="C126" s="75" t="s">
        <v>32</v>
      </c>
      <c r="D126" s="85">
        <v>12</v>
      </c>
      <c r="E126" s="97"/>
      <c r="F126" s="97">
        <f>D126*E126</f>
        <v>0</v>
      </c>
    </row>
    <row r="127" spans="1:6" x14ac:dyDescent="0.35">
      <c r="A127" s="86"/>
      <c r="B127" s="88"/>
      <c r="D127" s="85"/>
      <c r="E127" s="97"/>
      <c r="F127" s="97"/>
    </row>
    <row r="128" spans="1:6" x14ac:dyDescent="0.35">
      <c r="A128" s="86" t="s">
        <v>940</v>
      </c>
      <c r="B128" s="88" t="s">
        <v>192</v>
      </c>
      <c r="C128" s="75" t="s">
        <v>32</v>
      </c>
      <c r="D128" s="85">
        <v>12</v>
      </c>
      <c r="E128" s="97"/>
      <c r="F128" s="97">
        <f t="shared" ref="F128:F134" si="0">D128*E128</f>
        <v>0</v>
      </c>
    </row>
    <row r="129" spans="1:6" x14ac:dyDescent="0.35">
      <c r="A129" s="86"/>
      <c r="B129" s="88"/>
      <c r="D129" s="85"/>
      <c r="E129" s="97"/>
      <c r="F129" s="97"/>
    </row>
    <row r="130" spans="1:6" x14ac:dyDescent="0.35">
      <c r="A130" s="86" t="s">
        <v>941</v>
      </c>
      <c r="B130" s="88" t="s">
        <v>193</v>
      </c>
      <c r="C130" s="75" t="s">
        <v>32</v>
      </c>
      <c r="D130" s="85">
        <v>12</v>
      </c>
      <c r="E130" s="97"/>
      <c r="F130" s="97">
        <f t="shared" si="0"/>
        <v>0</v>
      </c>
    </row>
    <row r="131" spans="1:6" x14ac:dyDescent="0.35">
      <c r="A131" s="86"/>
      <c r="B131" s="88"/>
      <c r="D131" s="85"/>
      <c r="E131" s="97"/>
      <c r="F131" s="97"/>
    </row>
    <row r="132" spans="1:6" x14ac:dyDescent="0.35">
      <c r="A132" s="86" t="s">
        <v>942</v>
      </c>
      <c r="B132" s="88" t="s">
        <v>194</v>
      </c>
      <c r="C132" s="75" t="s">
        <v>32</v>
      </c>
      <c r="D132" s="85">
        <v>12</v>
      </c>
      <c r="E132" s="97"/>
      <c r="F132" s="97">
        <f t="shared" si="0"/>
        <v>0</v>
      </c>
    </row>
    <row r="133" spans="1:6" x14ac:dyDescent="0.35">
      <c r="A133" s="86"/>
      <c r="B133" s="88"/>
      <c r="D133" s="85"/>
      <c r="E133" s="97"/>
      <c r="F133" s="97"/>
    </row>
    <row r="134" spans="1:6" x14ac:dyDescent="0.35">
      <c r="A134" s="86" t="s">
        <v>943</v>
      </c>
      <c r="B134" s="88" t="s">
        <v>195</v>
      </c>
      <c r="C134" s="75" t="s">
        <v>32</v>
      </c>
      <c r="D134" s="85">
        <v>12</v>
      </c>
      <c r="E134" s="97"/>
      <c r="F134" s="97">
        <f t="shared" si="0"/>
        <v>0</v>
      </c>
    </row>
    <row r="135" spans="1:6" x14ac:dyDescent="0.35">
      <c r="A135" s="86"/>
      <c r="B135" s="95"/>
      <c r="D135" s="85"/>
      <c r="E135" s="97"/>
      <c r="F135" s="97"/>
    </row>
    <row r="136" spans="1:6" ht="16" thickBot="1" x14ac:dyDescent="0.4">
      <c r="A136" s="114"/>
      <c r="B136" s="156"/>
      <c r="D136" s="85"/>
      <c r="E136" s="97"/>
      <c r="F136" s="97"/>
    </row>
    <row r="137" spans="1:6" ht="16" thickBot="1" x14ac:dyDescent="0.4">
      <c r="A137" s="108"/>
      <c r="B137" s="102" t="s">
        <v>161</v>
      </c>
      <c r="C137" s="109"/>
      <c r="D137" s="157"/>
      <c r="E137" s="158"/>
      <c r="F137" s="89">
        <f>SUM(F106:F136)</f>
        <v>0</v>
      </c>
    </row>
  </sheetData>
  <mergeCells count="7">
    <mergeCell ref="A53:E53"/>
    <mergeCell ref="A54:E54"/>
    <mergeCell ref="A105:E105"/>
    <mergeCell ref="A106:E106"/>
    <mergeCell ref="A1:F1"/>
    <mergeCell ref="A2:F2"/>
    <mergeCell ref="A3:F3"/>
  </mergeCells>
  <printOptions horizontalCentered="1" verticalCentered="1"/>
  <pageMargins left="0.45" right="0.45" top="0.5" bottom="0.5" header="0.3" footer="0.3"/>
  <pageSetup paperSize="9" scale="67" orientation="portrait" r:id="rId1"/>
  <headerFooter>
    <oddHeader xml:space="preserve">&amp;CPROPOSED REHABILITATION AND EXTENSION OF PELELEZA JETTY </oddHeader>
    <oddFooter>&amp;R&amp;P</oddFooter>
  </headerFooter>
  <rowBreaks count="2" manualBreakCount="2">
    <brk id="53" max="5" man="1"/>
    <brk id="105"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4D1E9-A168-487E-957C-9DB9497CDE29}">
  <dimension ref="A1:K24"/>
  <sheetViews>
    <sheetView view="pageBreakPreview" topLeftCell="A16" zoomScaleNormal="78" zoomScaleSheetLayoutView="100" workbookViewId="0">
      <selection activeCell="H28" sqref="H28"/>
    </sheetView>
  </sheetViews>
  <sheetFormatPr defaultColWidth="9.1796875" defaultRowHeight="15.5" x14ac:dyDescent="0.35"/>
  <cols>
    <col min="1" max="1" width="9.81640625" style="75" customWidth="1"/>
    <col min="2" max="2" width="62" style="92" customWidth="1"/>
    <col min="3" max="3" width="8.81640625" style="75" customWidth="1"/>
    <col min="4" max="4" width="16.453125" style="75" customWidth="1"/>
    <col min="5" max="5" width="15.81640625" style="84" customWidth="1"/>
    <col min="6" max="6" width="20.7265625" style="93" customWidth="1"/>
    <col min="7" max="7" width="18.7265625" style="75" customWidth="1"/>
    <col min="8" max="11" width="9.1796875" style="75"/>
    <col min="12" max="12" width="20.7265625" style="75" customWidth="1"/>
    <col min="13" max="16384" width="9.1796875" style="75"/>
  </cols>
  <sheetData>
    <row r="1" spans="1:11" ht="16" thickBot="1" x14ac:dyDescent="0.4">
      <c r="A1" s="281" t="s">
        <v>742</v>
      </c>
      <c r="B1" s="282"/>
      <c r="C1" s="282"/>
      <c r="D1" s="282"/>
      <c r="E1" s="282"/>
      <c r="F1" s="283"/>
    </row>
    <row r="2" spans="1:11" ht="16" thickBot="1" x14ac:dyDescent="0.4">
      <c r="A2" s="281"/>
      <c r="B2" s="282"/>
      <c r="C2" s="282"/>
      <c r="D2" s="282"/>
      <c r="E2" s="282"/>
      <c r="F2" s="283"/>
    </row>
    <row r="3" spans="1:11" ht="16" thickBot="1" x14ac:dyDescent="0.4">
      <c r="A3" s="281" t="s">
        <v>720</v>
      </c>
      <c r="B3" s="282"/>
      <c r="C3" s="282"/>
      <c r="D3" s="282"/>
      <c r="E3" s="282"/>
      <c r="F3" s="283"/>
    </row>
    <row r="4" spans="1:11" s="80" customFormat="1" ht="16" thickBot="1" x14ac:dyDescent="0.4">
      <c r="A4" s="76" t="s">
        <v>0</v>
      </c>
      <c r="B4" s="77" t="s">
        <v>1</v>
      </c>
      <c r="C4" s="76" t="s">
        <v>2</v>
      </c>
      <c r="D4" s="76" t="s">
        <v>3</v>
      </c>
      <c r="E4" s="78" t="s">
        <v>4</v>
      </c>
      <c r="F4" s="79" t="s">
        <v>5</v>
      </c>
    </row>
    <row r="5" spans="1:11" ht="42.75" customHeight="1" x14ac:dyDescent="0.35">
      <c r="A5" s="119"/>
      <c r="B5" s="120" t="s">
        <v>721</v>
      </c>
      <c r="C5" s="121"/>
      <c r="D5" s="122"/>
      <c r="E5" s="123"/>
      <c r="F5" s="124"/>
    </row>
    <row r="6" spans="1:11" x14ac:dyDescent="0.35">
      <c r="A6" s="125"/>
      <c r="B6" s="127"/>
      <c r="D6" s="81"/>
      <c r="E6" s="106"/>
      <c r="F6" s="97"/>
    </row>
    <row r="7" spans="1:11" x14ac:dyDescent="0.35">
      <c r="A7" s="125"/>
      <c r="B7" s="126"/>
      <c r="D7" s="81"/>
      <c r="E7" s="106"/>
      <c r="F7" s="97"/>
    </row>
    <row r="8" spans="1:11" x14ac:dyDescent="0.35">
      <c r="A8" s="125"/>
      <c r="B8" s="127" t="s">
        <v>196</v>
      </c>
      <c r="D8" s="81"/>
      <c r="E8" s="106"/>
      <c r="F8" s="97"/>
    </row>
    <row r="9" spans="1:11" ht="77.5" x14ac:dyDescent="0.35">
      <c r="A9" s="128" t="s">
        <v>946</v>
      </c>
      <c r="B9" s="129" t="s">
        <v>756</v>
      </c>
      <c r="C9" s="130" t="s">
        <v>144</v>
      </c>
      <c r="D9" s="131">
        <v>165000</v>
      </c>
      <c r="E9" s="91"/>
      <c r="F9" s="97">
        <f>D9*E9</f>
        <v>0</v>
      </c>
    </row>
    <row r="10" spans="1:11" x14ac:dyDescent="0.35">
      <c r="A10" s="133"/>
      <c r="B10" s="129"/>
      <c r="C10" s="244"/>
      <c r="D10" s="135"/>
      <c r="E10" s="106"/>
      <c r="F10" s="136"/>
    </row>
    <row r="11" spans="1:11" x14ac:dyDescent="0.35">
      <c r="A11" s="125"/>
      <c r="B11" s="127" t="s">
        <v>197</v>
      </c>
      <c r="D11" s="81"/>
      <c r="E11" s="106"/>
      <c r="F11" s="97"/>
    </row>
    <row r="12" spans="1:11" ht="77.5" x14ac:dyDescent="0.35">
      <c r="A12" s="86" t="s">
        <v>944</v>
      </c>
      <c r="B12" s="95" t="s">
        <v>757</v>
      </c>
      <c r="C12" s="75" t="s">
        <v>34</v>
      </c>
      <c r="D12" s="81">
        <v>300</v>
      </c>
      <c r="E12" s="106"/>
      <c r="F12" s="97">
        <f>D12*E12</f>
        <v>0</v>
      </c>
      <c r="H12" s="75">
        <v>3</v>
      </c>
      <c r="I12" s="75">
        <v>12</v>
      </c>
      <c r="J12" s="75">
        <v>6</v>
      </c>
      <c r="K12" s="75">
        <f>H12*I12*J12</f>
        <v>216</v>
      </c>
    </row>
    <row r="13" spans="1:11" x14ac:dyDescent="0.35">
      <c r="A13" s="86"/>
      <c r="B13" s="95"/>
      <c r="D13" s="81"/>
      <c r="E13" s="106"/>
      <c r="F13" s="97"/>
    </row>
    <row r="14" spans="1:11" x14ac:dyDescent="0.35">
      <c r="A14" s="86"/>
      <c r="B14" s="127" t="s">
        <v>198</v>
      </c>
      <c r="D14" s="81"/>
      <c r="E14" s="106"/>
      <c r="F14" s="97"/>
    </row>
    <row r="15" spans="1:11" x14ac:dyDescent="0.35">
      <c r="A15" s="86"/>
      <c r="D15" s="81"/>
      <c r="E15" s="106"/>
      <c r="F15" s="97"/>
    </row>
    <row r="16" spans="1:11" ht="62" x14ac:dyDescent="0.35">
      <c r="A16" s="86" t="s">
        <v>947</v>
      </c>
      <c r="B16" s="95" t="s">
        <v>758</v>
      </c>
      <c r="C16" s="75" t="s">
        <v>32</v>
      </c>
      <c r="D16" s="81">
        <v>24</v>
      </c>
      <c r="E16" s="106"/>
      <c r="F16" s="97">
        <f>D16*E16</f>
        <v>0</v>
      </c>
    </row>
    <row r="17" spans="1:11" x14ac:dyDescent="0.35">
      <c r="A17" s="141"/>
      <c r="B17" s="95"/>
      <c r="D17" s="81"/>
      <c r="E17" s="106"/>
      <c r="F17" s="97"/>
    </row>
    <row r="18" spans="1:11" x14ac:dyDescent="0.35">
      <c r="A18" s="141"/>
      <c r="B18" s="127" t="s">
        <v>199</v>
      </c>
      <c r="D18" s="81"/>
      <c r="E18" s="106"/>
      <c r="F18" s="97"/>
    </row>
    <row r="19" spans="1:11" ht="31" x14ac:dyDescent="0.35">
      <c r="A19" s="86" t="s">
        <v>948</v>
      </c>
      <c r="B19" s="95" t="s">
        <v>759</v>
      </c>
      <c r="C19" s="75" t="s">
        <v>184</v>
      </c>
      <c r="D19" s="81">
        <v>15</v>
      </c>
      <c r="E19" s="106"/>
      <c r="F19" s="97">
        <f>D19*E19</f>
        <v>0</v>
      </c>
      <c r="I19" s="75">
        <v>50</v>
      </c>
      <c r="J19" s="75">
        <v>216</v>
      </c>
      <c r="K19" s="75">
        <f>I19*J19</f>
        <v>10800</v>
      </c>
    </row>
    <row r="20" spans="1:11" x14ac:dyDescent="0.35">
      <c r="A20" s="86"/>
      <c r="B20" s="95"/>
      <c r="D20" s="81"/>
      <c r="E20" s="106"/>
      <c r="F20" s="97"/>
    </row>
    <row r="21" spans="1:11" x14ac:dyDescent="0.35">
      <c r="A21" s="86"/>
      <c r="B21" s="127" t="s">
        <v>200</v>
      </c>
      <c r="D21" s="81"/>
      <c r="E21" s="106"/>
      <c r="F21" s="97"/>
    </row>
    <row r="22" spans="1:11" ht="62" x14ac:dyDescent="0.35">
      <c r="A22" s="86" t="s">
        <v>949</v>
      </c>
      <c r="B22" s="95" t="s">
        <v>760</v>
      </c>
      <c r="C22" s="75" t="s">
        <v>201</v>
      </c>
      <c r="D22" s="81">
        <v>300</v>
      </c>
      <c r="E22" s="106"/>
      <c r="F22" s="97">
        <f>D22*E22</f>
        <v>0</v>
      </c>
    </row>
    <row r="23" spans="1:11" ht="16" thickBot="1" x14ac:dyDescent="0.4">
      <c r="A23" s="141"/>
      <c r="B23" s="88"/>
      <c r="D23" s="81"/>
      <c r="E23" s="106"/>
      <c r="F23" s="97"/>
    </row>
    <row r="24" spans="1:11" ht="16" thickBot="1" x14ac:dyDescent="0.4">
      <c r="A24" s="108"/>
      <c r="B24" s="102" t="s">
        <v>161</v>
      </c>
      <c r="C24" s="109"/>
      <c r="D24" s="108"/>
      <c r="E24" s="110"/>
      <c r="F24" s="89">
        <f>SUM(F9:F23)</f>
        <v>0</v>
      </c>
    </row>
  </sheetData>
  <mergeCells count="3">
    <mergeCell ref="A1:F1"/>
    <mergeCell ref="A2:F2"/>
    <mergeCell ref="A3:F3"/>
  </mergeCells>
  <printOptions horizontalCentered="1" verticalCentered="1"/>
  <pageMargins left="0.45" right="0.45" top="0.5" bottom="0.5" header="0.3" footer="0.3"/>
  <pageSetup paperSize="9" scale="71" orientation="portrait" r:id="rId1"/>
  <headerFooter>
    <oddHeader xml:space="preserve">&amp;CPROPOSED REHABILITATION AND EXTENSION OF PELELEZA JETTY </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97AEA-2E45-4631-B664-5A31A2A4E911}">
  <dimension ref="A1:F31"/>
  <sheetViews>
    <sheetView view="pageBreakPreview" topLeftCell="A25" zoomScale="90" zoomScaleNormal="78" zoomScaleSheetLayoutView="90" workbookViewId="0">
      <selection activeCell="A31" sqref="A31:F31"/>
    </sheetView>
  </sheetViews>
  <sheetFormatPr defaultColWidth="9.1796875" defaultRowHeight="15.5" x14ac:dyDescent="0.35"/>
  <cols>
    <col min="1" max="1" width="8.26953125" style="75" customWidth="1"/>
    <col min="2" max="2" width="62" style="92" customWidth="1"/>
    <col min="3" max="3" width="8.81640625" style="75" customWidth="1"/>
    <col min="4" max="4" width="14" style="75" customWidth="1"/>
    <col min="5" max="5" width="21.54296875" style="84" customWidth="1"/>
    <col min="6" max="6" width="20.7265625" style="93" customWidth="1"/>
    <col min="7" max="7" width="18.7265625" style="75" customWidth="1"/>
    <col min="8" max="11" width="9.1796875" style="75"/>
    <col min="12" max="12" width="20.7265625" style="75" customWidth="1"/>
    <col min="13" max="16384" width="9.1796875" style="75"/>
  </cols>
  <sheetData>
    <row r="1" spans="1:6" ht="16" thickBot="1" x14ac:dyDescent="0.4">
      <c r="A1" s="281" t="s">
        <v>742</v>
      </c>
      <c r="B1" s="282"/>
      <c r="C1" s="282"/>
      <c r="D1" s="282"/>
      <c r="E1" s="282"/>
      <c r="F1" s="283"/>
    </row>
    <row r="2" spans="1:6" ht="16" thickBot="1" x14ac:dyDescent="0.4">
      <c r="A2" s="281"/>
      <c r="B2" s="282"/>
      <c r="C2" s="282"/>
      <c r="D2" s="282"/>
      <c r="E2" s="282"/>
      <c r="F2" s="283"/>
    </row>
    <row r="3" spans="1:6" ht="16" thickBot="1" x14ac:dyDescent="0.4">
      <c r="A3" s="281" t="s">
        <v>717</v>
      </c>
      <c r="B3" s="282"/>
      <c r="C3" s="282"/>
      <c r="D3" s="282"/>
      <c r="E3" s="282"/>
      <c r="F3" s="283"/>
    </row>
    <row r="4" spans="1:6" s="80" customFormat="1" ht="31.5" thickBot="1" x14ac:dyDescent="0.4">
      <c r="A4" s="76" t="s">
        <v>0</v>
      </c>
      <c r="B4" s="77" t="s">
        <v>1</v>
      </c>
      <c r="C4" s="76" t="s">
        <v>2</v>
      </c>
      <c r="D4" s="76" t="s">
        <v>3</v>
      </c>
      <c r="E4" s="78" t="s">
        <v>4</v>
      </c>
      <c r="F4" s="79" t="s">
        <v>5</v>
      </c>
    </row>
    <row r="5" spans="1:6" ht="31" x14ac:dyDescent="0.35">
      <c r="A5" s="119"/>
      <c r="B5" s="120" t="s">
        <v>718</v>
      </c>
      <c r="C5" s="121"/>
      <c r="D5" s="122"/>
      <c r="E5" s="123"/>
      <c r="F5" s="137"/>
    </row>
    <row r="6" spans="1:6" x14ac:dyDescent="0.35">
      <c r="A6" s="128"/>
      <c r="B6" s="134"/>
      <c r="C6" s="130"/>
      <c r="D6" s="160"/>
      <c r="E6" s="91"/>
      <c r="F6" s="139"/>
    </row>
    <row r="7" spans="1:6" ht="62" x14ac:dyDescent="0.35">
      <c r="A7" s="128"/>
      <c r="B7" s="134" t="s">
        <v>751</v>
      </c>
      <c r="C7" s="130"/>
      <c r="D7" s="160"/>
      <c r="E7" s="91"/>
      <c r="F7" s="139"/>
    </row>
    <row r="8" spans="1:6" x14ac:dyDescent="0.35">
      <c r="A8" s="138"/>
      <c r="B8" s="126"/>
      <c r="C8" s="81"/>
      <c r="D8" s="81"/>
      <c r="E8" s="91"/>
      <c r="F8" s="85"/>
    </row>
    <row r="9" spans="1:6" x14ac:dyDescent="0.35">
      <c r="A9" s="138"/>
      <c r="B9" s="126"/>
      <c r="C9" s="81"/>
      <c r="D9" s="81"/>
      <c r="E9" s="91"/>
      <c r="F9" s="85"/>
    </row>
    <row r="10" spans="1:6" x14ac:dyDescent="0.35">
      <c r="A10" s="138" t="s">
        <v>950</v>
      </c>
      <c r="B10" s="127" t="s">
        <v>202</v>
      </c>
      <c r="C10" s="81"/>
      <c r="D10" s="81"/>
      <c r="E10" s="91"/>
      <c r="F10" s="85"/>
    </row>
    <row r="11" spans="1:6" x14ac:dyDescent="0.35">
      <c r="A11" s="138"/>
      <c r="B11" s="126"/>
      <c r="C11" s="81"/>
      <c r="D11" s="81"/>
      <c r="E11" s="91"/>
      <c r="F11" s="85"/>
    </row>
    <row r="12" spans="1:6" ht="155" x14ac:dyDescent="0.35">
      <c r="A12" s="128"/>
      <c r="B12" s="129" t="s">
        <v>761</v>
      </c>
      <c r="C12" s="130" t="s">
        <v>31</v>
      </c>
      <c r="D12" s="81">
        <v>1</v>
      </c>
      <c r="E12" s="85"/>
      <c r="F12" s="85"/>
    </row>
    <row r="13" spans="1:6" x14ac:dyDescent="0.35">
      <c r="A13" s="128"/>
      <c r="B13" s="129"/>
      <c r="C13" s="130"/>
      <c r="D13" s="135"/>
      <c r="E13" s="139"/>
      <c r="F13" s="139"/>
    </row>
    <row r="14" spans="1:6" x14ac:dyDescent="0.35">
      <c r="A14" s="138"/>
      <c r="B14" s="127" t="s">
        <v>203</v>
      </c>
      <c r="C14" s="81"/>
      <c r="D14" s="81"/>
      <c r="E14" s="85"/>
      <c r="F14" s="85"/>
    </row>
    <row r="15" spans="1:6" x14ac:dyDescent="0.35">
      <c r="A15" s="138"/>
      <c r="B15" s="126"/>
      <c r="C15" s="81"/>
      <c r="D15" s="81"/>
      <c r="E15" s="85"/>
      <c r="F15" s="85"/>
    </row>
    <row r="16" spans="1:6" ht="93" x14ac:dyDescent="0.35">
      <c r="A16" s="81" t="s">
        <v>951</v>
      </c>
      <c r="B16" s="95" t="s">
        <v>762</v>
      </c>
      <c r="C16" s="81" t="s">
        <v>31</v>
      </c>
      <c r="D16" s="81">
        <v>1</v>
      </c>
      <c r="E16" s="85"/>
      <c r="F16" s="85">
        <f>D16*E16</f>
        <v>0</v>
      </c>
    </row>
    <row r="17" spans="1:6" ht="31" x14ac:dyDescent="0.35">
      <c r="A17" s="81" t="s">
        <v>952</v>
      </c>
      <c r="B17" s="147" t="s">
        <v>752</v>
      </c>
      <c r="C17" s="206" t="s">
        <v>25</v>
      </c>
      <c r="D17" s="208">
        <v>1</v>
      </c>
      <c r="E17" s="205">
        <v>0.15</v>
      </c>
      <c r="F17" s="85">
        <f>E17*E16</f>
        <v>0</v>
      </c>
    </row>
    <row r="18" spans="1:6" x14ac:dyDescent="0.35">
      <c r="A18" s="81"/>
      <c r="B18" s="95"/>
      <c r="C18" s="81"/>
      <c r="D18" s="81"/>
      <c r="E18" s="85"/>
      <c r="F18" s="85"/>
    </row>
    <row r="19" spans="1:6" x14ac:dyDescent="0.35">
      <c r="A19" s="81"/>
      <c r="B19" s="127" t="s">
        <v>204</v>
      </c>
      <c r="C19" s="81"/>
      <c r="D19" s="81"/>
      <c r="E19" s="85"/>
      <c r="F19" s="85"/>
    </row>
    <row r="20" spans="1:6" x14ac:dyDescent="0.35">
      <c r="A20" s="81"/>
      <c r="B20" s="88"/>
      <c r="C20" s="81"/>
      <c r="D20" s="81"/>
      <c r="E20" s="85"/>
      <c r="F20" s="85"/>
    </row>
    <row r="21" spans="1:6" ht="93" x14ac:dyDescent="0.35">
      <c r="A21" s="81" t="s">
        <v>953</v>
      </c>
      <c r="B21" s="95" t="s">
        <v>763</v>
      </c>
      <c r="C21" s="81" t="s">
        <v>31</v>
      </c>
      <c r="D21" s="81">
        <v>1</v>
      </c>
      <c r="E21" s="85"/>
      <c r="F21" s="85">
        <f>E21*D21</f>
        <v>0</v>
      </c>
    </row>
    <row r="22" spans="1:6" x14ac:dyDescent="0.35">
      <c r="A22" s="81"/>
      <c r="B22" s="95"/>
      <c r="C22" s="81"/>
      <c r="D22" s="81"/>
      <c r="E22" s="85"/>
      <c r="F22" s="85"/>
    </row>
    <row r="23" spans="1:6" ht="31" x14ac:dyDescent="0.35">
      <c r="A23" s="81" t="s">
        <v>954</v>
      </c>
      <c r="B23" s="147" t="s">
        <v>752</v>
      </c>
      <c r="C23" s="206" t="s">
        <v>25</v>
      </c>
      <c r="D23" s="208">
        <v>1</v>
      </c>
      <c r="E23" s="205">
        <v>0.15</v>
      </c>
      <c r="F23" s="85">
        <f>E23*E21</f>
        <v>0</v>
      </c>
    </row>
    <row r="24" spans="1:6" x14ac:dyDescent="0.35">
      <c r="A24" s="140"/>
      <c r="B24" s="95"/>
      <c r="C24" s="81"/>
      <c r="D24" s="81"/>
      <c r="E24" s="85"/>
      <c r="F24" s="85"/>
    </row>
    <row r="25" spans="1:6" ht="124" x14ac:dyDescent="0.35">
      <c r="A25" s="81" t="s">
        <v>955</v>
      </c>
      <c r="B25" s="95" t="s">
        <v>764</v>
      </c>
      <c r="C25" s="81" t="s">
        <v>31</v>
      </c>
      <c r="D25" s="81">
        <v>1</v>
      </c>
      <c r="E25" s="85"/>
      <c r="F25" s="85">
        <f>E25*D25</f>
        <v>0</v>
      </c>
    </row>
    <row r="26" spans="1:6" x14ac:dyDescent="0.35">
      <c r="A26" s="81"/>
      <c r="B26" s="95"/>
      <c r="C26" s="81"/>
      <c r="D26" s="81"/>
      <c r="E26" s="85"/>
      <c r="F26" s="85"/>
    </row>
    <row r="27" spans="1:6" ht="93" x14ac:dyDescent="0.35">
      <c r="A27" s="81" t="s">
        <v>957</v>
      </c>
      <c r="B27" s="95" t="s">
        <v>765</v>
      </c>
      <c r="C27" s="81" t="s">
        <v>31</v>
      </c>
      <c r="D27" s="81">
        <v>1</v>
      </c>
      <c r="E27" s="85"/>
      <c r="F27" s="85">
        <f>E27*D27</f>
        <v>0</v>
      </c>
    </row>
    <row r="28" spans="1:6" x14ac:dyDescent="0.35">
      <c r="A28" s="81"/>
      <c r="B28" s="107"/>
      <c r="C28" s="86"/>
      <c r="D28" s="81"/>
      <c r="E28" s="97"/>
      <c r="F28" s="97"/>
    </row>
    <row r="29" spans="1:6" ht="31" x14ac:dyDescent="0.35">
      <c r="A29" s="81" t="s">
        <v>956</v>
      </c>
      <c r="B29" s="147" t="s">
        <v>752</v>
      </c>
      <c r="C29" s="206" t="s">
        <v>25</v>
      </c>
      <c r="D29" s="208">
        <v>1</v>
      </c>
      <c r="E29" s="205">
        <v>0.15</v>
      </c>
      <c r="F29" s="97">
        <f>E29*E27</f>
        <v>0</v>
      </c>
    </row>
    <row r="30" spans="1:6" ht="16" thickBot="1" x14ac:dyDescent="0.4">
      <c r="A30" s="81"/>
      <c r="B30" s="107"/>
      <c r="C30" s="86"/>
      <c r="D30" s="81"/>
      <c r="E30" s="106"/>
      <c r="F30" s="97"/>
    </row>
    <row r="31" spans="1:6" ht="16" thickBot="1" x14ac:dyDescent="0.4">
      <c r="A31" s="108"/>
      <c r="B31" s="102" t="s">
        <v>161</v>
      </c>
      <c r="C31" s="109"/>
      <c r="D31" s="108"/>
      <c r="E31" s="110"/>
      <c r="F31" s="89">
        <f>SUM(F9:F29)</f>
        <v>0</v>
      </c>
    </row>
  </sheetData>
  <mergeCells count="3">
    <mergeCell ref="A1:F1"/>
    <mergeCell ref="A2:F2"/>
    <mergeCell ref="A3:F3"/>
  </mergeCells>
  <printOptions horizontalCentered="1" verticalCentered="1"/>
  <pageMargins left="0.45" right="0.45" top="0.5" bottom="0.5" header="0.3" footer="0.3"/>
  <pageSetup paperSize="9" scale="60" orientation="portrait" r:id="rId1"/>
  <headerFooter>
    <oddHeader xml:space="preserve">&amp;CPROPOSED REHABILITATION AND EXTENSION OF PELELEZA JETTY </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21</vt:i4>
      </vt:variant>
    </vt:vector>
  </HeadingPairs>
  <TitlesOfParts>
    <vt:vector size="37" baseType="lpstr">
      <vt:lpstr>BOQ PREAMBLE</vt:lpstr>
      <vt:lpstr>SUMMARY PAGE</vt:lpstr>
      <vt:lpstr>Bill No. 1</vt:lpstr>
      <vt:lpstr>Bill No. 2</vt:lpstr>
      <vt:lpstr>Bill No. 3</vt:lpstr>
      <vt:lpstr>Bill No.4</vt:lpstr>
      <vt:lpstr>Bill No. 5</vt:lpstr>
      <vt:lpstr>Bill No. 6</vt:lpstr>
      <vt:lpstr>Bill No. 7</vt:lpstr>
      <vt:lpstr>Bill No. 8</vt:lpstr>
      <vt:lpstr>Bill No. 9</vt:lpstr>
      <vt:lpstr>Bill No. 10</vt:lpstr>
      <vt:lpstr>Bill No.11</vt:lpstr>
      <vt:lpstr>Appendix to bill No. 1.03</vt:lpstr>
      <vt:lpstr>Appendix to bill No. 1.05</vt:lpstr>
      <vt:lpstr>Appendix to bill No. 1.06</vt:lpstr>
      <vt:lpstr>'Appendix to bill No. 1.03'!Print_Area</vt:lpstr>
      <vt:lpstr>'Appendix to bill No. 1.05'!Print_Area</vt:lpstr>
      <vt:lpstr>'Appendix to bill No. 1.06'!Print_Area</vt:lpstr>
      <vt:lpstr>'Bill No. 1'!Print_Area</vt:lpstr>
      <vt:lpstr>'Bill No. 10'!Print_Area</vt:lpstr>
      <vt:lpstr>'Bill No. 2'!Print_Area</vt:lpstr>
      <vt:lpstr>'Bill No. 5'!Print_Area</vt:lpstr>
      <vt:lpstr>'Bill No. 6'!Print_Area</vt:lpstr>
      <vt:lpstr>'Bill No. 7'!Print_Area</vt:lpstr>
      <vt:lpstr>'Bill No. 8'!Print_Area</vt:lpstr>
      <vt:lpstr>'Bill No. 9'!Print_Area</vt:lpstr>
      <vt:lpstr>'Bill No.11'!Print_Area</vt:lpstr>
      <vt:lpstr>'Bill No.4'!Print_Area</vt:lpstr>
      <vt:lpstr>'BOQ PREAMBLE'!Print_Area</vt:lpstr>
      <vt:lpstr>'Appendix to bill No. 1.03'!Print_Titles</vt:lpstr>
      <vt:lpstr>'Appendix to bill No. 1.05'!Print_Titles</vt:lpstr>
      <vt:lpstr>'Bill No. 1'!Print_Titles</vt:lpstr>
      <vt:lpstr>'Bill No. 2'!Print_Titles</vt:lpstr>
      <vt:lpstr>'Bill No. 5'!Print_Titles</vt:lpstr>
      <vt:lpstr>'Bill No.11'!Print_Titles</vt:lpstr>
      <vt:lpstr>'Bill No.4'!Print_Titles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THEO TED</dc:creator>
  <cp:lastModifiedBy>Evans P. Okwera</cp:lastModifiedBy>
  <cp:lastPrinted>2025-09-19T10:59:26Z</cp:lastPrinted>
  <dcterms:created xsi:type="dcterms:W3CDTF">2024-03-09T08:40:47Z</dcterms:created>
  <dcterms:modified xsi:type="dcterms:W3CDTF">2026-07-02T18:15:57Z</dcterms:modified>
</cp:coreProperties>
</file>